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<sst xmlns="http://schemas.openxmlformats.org/spreadsheetml/2006/main" count="132" uniqueCount="105">
  <si>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</si>
  <si>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</si>
  <si>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</si>
  <si>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</si>
  <si>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</si>
  <si>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</si>
  <si>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</si>
  <si>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</si>
  <si>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</si>
  <si>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</si>
  <si>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</si>
  <si>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</si>
  <si>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</si>
  <si>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</si>
  <si>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</si>
  <si>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</si>
  <si>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</si>
  <si>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</si>
  <si>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</si>
  <si>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</si>
  <si>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</si>
  <si>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</si>
  <si>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</si>
  <si>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</si>
  <si>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</si>
  <si>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</si>
  <si>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</si>
  <si>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</si>
  <si>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</si>
  <si>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</si>
  <si>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</si>
  <si>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</si>
  <si>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</si>
  <si>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</si>
  <si>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</si>
  <si>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</si>
  <si>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</si>
  <si>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</si>
  <si>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</si>
  <si>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</si>
  <si>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</si>
  <si>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</si>
  <si>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</si>
  <si>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</si>
  <si>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</si>
  <si>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</si>
  <si>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</si>
  <si>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</si>
  <si>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</si>
  <si>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</si>
  <si>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</si>
  <si>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</si>
  <si>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</si>
  <si>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</si>
  <si>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</si>
  <si>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</si>
  <si>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</si>
  <si>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</si>
  <si>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</si>
  <si>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</si>
  <si>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</si>
  <si>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</si>
  <si>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</si>
  <si>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</si>
  <si>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</si>
  <si>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</si>
  <si>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</si>
  <si>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</si>
  <si>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</si>
  <si>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</si>
  <si>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</si>
  <si>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</si>
  <si>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</si>
  <si>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</si>
  <si>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</si>
  <si>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</si>
  <si>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</si>
  <si>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</si>
  <si>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</si>
  <si>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</si>
  <si>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</si>
  <si>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</si>
  <si>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</si>
  <si>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</si>
  <si>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</si>
  <si>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</si>
  <si>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</si>
  <si>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</si>
  <si>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</si>
  <si>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</si>
  <si>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</si>
  <si>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Лампа</t>
  </si>
  <si>
    <t>1.2 Аренда (Спарк,эр-телеком,ростелеком)</t>
  </si>
  <si>
    <t>Газ (тех.обслуживание и ремонт)</t>
  </si>
  <si>
    <t xml:space="preserve">3.  </t>
  </si>
  <si>
    <t>Прочистка канализации</t>
  </si>
  <si>
    <t>ост.на 01.09.</t>
  </si>
  <si>
    <t>август</t>
  </si>
  <si>
    <t xml:space="preserve">                    за август  2012 г.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</si>
  <si>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</si>
  <si>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</si>
  <si>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</si>
  <si>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</si>
  <si>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(5шт)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</si>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</sst>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36373.85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32795.9</v>
      </c>
      <c r="J17" s="16" t="s">
        <v>61</v>
      </c>
      <c r="K17" s="18" t="s">
        <v>62</v>
      </c>
      <c r="L17" s="23">
        <v>4.44</v>
      </c>
      <c r="M17" s="33">
        <f>L17*81.37*1.202</f>
        <v>434.26192560000004</v>
      </c>
    </row>
    <row r="18" spans="2:13" ht="12.75">
      <c r="B18" t="s">
        <v>11</v>
      </c>
      <c r="F18" s="9">
        <f>F17/F16</f>
        <v>0.9016340035492532</v>
      </c>
      <c r="J18" s="20"/>
      <c r="K18" s="27" t="s">
        <v>63</v>
      </c>
      <c r="L18" s="28">
        <f>SUM(L7:L17)</f>
        <v>17.44</v>
      </c>
      <c r="M18" s="34">
        <f>SUM(M7:M17)</f>
        <v>1705.7495456000001</v>
      </c>
    </row>
    <row r="19" spans="1:11" ht="12.75">
      <c r="A19" t="s">
        <v>92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33792.82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99</v>
      </c>
      <c r="L23" s="25">
        <v>11</v>
      </c>
      <c r="M23" s="33">
        <f aca="true" t="shared" si="0" ref="M23:M33">L23*81.37*1.202*1.15</f>
        <v>1237.255261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2.64</v>
      </c>
      <c r="M24" s="33">
        <f t="shared" si="0"/>
        <v>296.94126264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 t="s">
        <v>103</v>
      </c>
      <c r="L25" s="44">
        <v>0.35</v>
      </c>
      <c r="M25" s="33">
        <f t="shared" si="0"/>
        <v>39.367212849999994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/>
      <c r="L26" s="44"/>
      <c r="M26" s="33">
        <f t="shared" si="0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8">
        <v>1.17</v>
      </c>
      <c r="E30" s="13" t="s">
        <v>17</v>
      </c>
      <c r="F30" s="11">
        <f>E7*D30</f>
        <v>4064.58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642</v>
      </c>
      <c r="C32" t="s">
        <v>20</v>
      </c>
      <c r="D32" s="5">
        <v>2.89</v>
      </c>
      <c r="E32" t="s">
        <v>17</v>
      </c>
      <c r="F32" s="5">
        <v>1855.38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18.82</v>
      </c>
      <c r="M34" s="34">
        <f>SUM(M22:M33)</f>
        <v>2116.83127382</v>
      </c>
    </row>
    <row r="35" spans="3:11" ht="12.75">
      <c r="C35" t="s">
        <v>90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5919.96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143189</v>
      </c>
      <c r="D38">
        <v>219171.6</v>
      </c>
      <c r="E38">
        <v>3474</v>
      </c>
      <c r="F38" s="35">
        <f>C38/D38*E38</f>
        <v>2269.6306729521525</v>
      </c>
      <c r="J38" s="20">
        <v>1</v>
      </c>
      <c r="K38" s="20" t="s">
        <v>101</v>
      </c>
      <c r="L38" s="25" t="s">
        <v>102</v>
      </c>
      <c r="M38" s="25">
        <v>85</v>
      </c>
    </row>
    <row r="39" spans="1:13" ht="12.75">
      <c r="A39" t="s">
        <v>24</v>
      </c>
      <c r="C39">
        <v>107658</v>
      </c>
      <c r="D39">
        <v>219171.6</v>
      </c>
      <c r="E39">
        <v>3474</v>
      </c>
      <c r="F39" s="35">
        <f>C39/D39*E39</f>
        <v>1706.4432253083885</v>
      </c>
      <c r="J39" s="20">
        <v>2</v>
      </c>
      <c r="K39" s="20" t="s">
        <v>91</v>
      </c>
      <c r="L39" s="25" t="s">
        <v>104</v>
      </c>
      <c r="M39" s="25">
        <v>32.6</v>
      </c>
    </row>
    <row r="40" spans="1:13" ht="12.75">
      <c r="A40" t="s">
        <v>25</v>
      </c>
      <c r="F40" s="11">
        <f>M34</f>
        <v>2116.83127382</v>
      </c>
      <c r="J40" s="20">
        <v>3</v>
      </c>
      <c r="K40" s="20"/>
      <c r="L40" s="25"/>
      <c r="M40" s="25"/>
    </row>
    <row r="41" spans="1:13" ht="12.75">
      <c r="A41" t="s">
        <v>79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117.6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0.21</v>
      </c>
      <c r="E46" t="s">
        <v>17</v>
      </c>
      <c r="F46" s="11">
        <f>B46*D46</f>
        <v>729.54</v>
      </c>
      <c r="J46" s="20">
        <v>9</v>
      </c>
      <c r="K46" s="20"/>
      <c r="L46" s="25"/>
      <c r="M46" s="25"/>
    </row>
    <row r="47" spans="1:13" ht="12.75">
      <c r="A47" t="s">
        <v>93</v>
      </c>
      <c r="D47" s="11"/>
      <c r="F47" s="11">
        <v>0</v>
      </c>
      <c r="J47" s="20">
        <v>10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6940.045172080541</v>
      </c>
      <c r="J48" s="20">
        <v>11</v>
      </c>
      <c r="K48" s="20"/>
      <c r="L48" s="25"/>
      <c r="M48" s="25"/>
    </row>
    <row r="49" spans="1:13" ht="12.75">
      <c r="A49" s="4" t="s">
        <v>30</v>
      </c>
      <c r="F49" s="5"/>
      <c r="J49" s="20">
        <v>12</v>
      </c>
      <c r="K49" s="20"/>
      <c r="L49" s="25"/>
      <c r="M49" s="25"/>
    </row>
    <row r="50" spans="1:13" ht="12.75">
      <c r="A50" t="s">
        <v>31</v>
      </c>
      <c r="B50">
        <v>3474</v>
      </c>
      <c r="C50" t="s">
        <v>72</v>
      </c>
      <c r="D50" s="5">
        <v>0.17</v>
      </c>
      <c r="E50" t="s">
        <v>17</v>
      </c>
      <c r="F50" s="11">
        <f>B50*D50</f>
        <v>590.58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80</v>
      </c>
      <c r="F52" s="5"/>
      <c r="J52" s="20">
        <v>15</v>
      </c>
      <c r="K52" s="20"/>
      <c r="L52" s="25"/>
      <c r="M52" s="25"/>
    </row>
    <row r="53" spans="2:13" ht="12.75">
      <c r="B53">
        <v>3474</v>
      </c>
      <c r="C53" t="s">
        <v>16</v>
      </c>
      <c r="D53" s="11">
        <v>0.69</v>
      </c>
      <c r="E53" t="s">
        <v>17</v>
      </c>
      <c r="F53" s="11">
        <f>B53*D53</f>
        <v>2397.06</v>
      </c>
      <c r="J53" s="20">
        <v>16</v>
      </c>
      <c r="K53" s="20"/>
      <c r="L53" s="25"/>
      <c r="M53" s="25"/>
    </row>
    <row r="54" spans="1:13" ht="12.75">
      <c r="A54" s="4" t="s">
        <v>33</v>
      </c>
      <c r="F54" s="32">
        <f>F50+F53</f>
        <v>2987.64</v>
      </c>
      <c r="J54" s="20">
        <v>17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70</v>
      </c>
      <c r="M55" s="34">
        <f>SUM(M38:M54)</f>
        <v>117.6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3474</v>
      </c>
      <c r="C57" t="s">
        <v>16</v>
      </c>
      <c r="D57" s="11">
        <v>1.29</v>
      </c>
      <c r="E57" t="s">
        <v>17</v>
      </c>
      <c r="F57" s="11">
        <f>B57*D57</f>
        <v>4481.46</v>
      </c>
    </row>
    <row r="58" spans="1:6" ht="12.75">
      <c r="A58" s="4" t="s">
        <v>35</v>
      </c>
      <c r="F58" s="8">
        <f>SUM(F57)</f>
        <v>4481.46</v>
      </c>
    </row>
    <row r="59" spans="1:6" ht="12.75">
      <c r="A59" s="1" t="s">
        <v>36</v>
      </c>
      <c r="B59" s="1"/>
      <c r="F59" s="32">
        <f>F28+F36+F48+F54+F58</f>
        <v>27577.88517208054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220.6230813766443</v>
      </c>
    </row>
    <row r="61" spans="1:6" ht="15">
      <c r="A61" s="12" t="s">
        <v>39</v>
      </c>
      <c r="B61" s="12"/>
      <c r="C61" s="12"/>
      <c r="D61" s="12"/>
      <c r="E61" s="12"/>
      <c r="F61" s="45">
        <f>F59+F60</f>
        <v>27798.508253457185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96</v>
      </c>
    </row>
    <row r="63" spans="1:6" ht="12.75">
      <c r="A63" s="13"/>
      <c r="B63" s="39">
        <v>41122</v>
      </c>
      <c r="C63" s="40">
        <v>22375</v>
      </c>
      <c r="D63" s="46">
        <f>F20</f>
        <v>33792.82</v>
      </c>
      <c r="E63" s="46">
        <f>F61</f>
        <v>27798.508253457185</v>
      </c>
      <c r="F63" s="47">
        <f>C63+D63-E63</f>
        <v>28369.311746542815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2012-11-08T14:40:12Z</dcterms:modified>
  <cp:category/>
  <cp:version/>
  <cp:contentType/>
  <cp:contentStatus/>
</cp:coreProperties>
</file>