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<sst xmlns="http://schemas.openxmlformats.org/spreadsheetml/2006/main" count="125" uniqueCount="98">
  <si>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</si>
  <si>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</si>
  <si>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</si>
  <si>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</si>
  <si>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</si>
  <si>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</si>
  <si>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</si>
  <si>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</si>
  <si>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</si>
  <si>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</si>
  <si>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</si>
  <si>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</si>
  <si>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</si>
  <si>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</si>
  <si>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</si>
  <si>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</si>
  <si>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</si>
  <si>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</si>
  <si>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</si>
  <si>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</si>
  <si>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</si>
  <si>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</si>
  <si>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</si>
  <si>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</si>
  <si>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</si>
  <si>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</si>
  <si>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</si>
  <si>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</si>
  <si>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</si>
  <si>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</si>
  <si>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</si>
  <si>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</si>
  <si>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</si>
  <si>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</si>
  <si>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</si>
  <si>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</si>
  <si>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</si>
  <si>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</si>
  <si>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</si>
  <si>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</si>
  <si>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</si>
  <si>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</si>
  <si>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</si>
  <si>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</si>
  <si>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</si>
  <si>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</si>
  <si>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</si>
  <si>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</si>
  <si>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</si>
  <si>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</si>
  <si>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</si>
  <si>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</si>
  <si>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</si>
  <si>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</si>
  <si>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</si>
  <si>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</si>
  <si>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</si>
  <si>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</si>
  <si>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</si>
  <si>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</si>
  <si>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</si>
  <si>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</si>
  <si>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</si>
  <si>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</si>
  <si>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</si>
  <si>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</si>
  <si>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</si>
  <si>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</si>
  <si>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</si>
  <si>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</si>
  <si>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</si>
  <si>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</si>
  <si>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</si>
  <si>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</si>
  <si>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</si>
  <si>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</si>
  <si>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</si>
  <si>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</si>
  <si>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</si>
  <si>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</si>
  <si>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</si>
  <si>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</si>
  <si>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</si>
  <si>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</si>
  <si>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</si>
  <si>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</si>
  <si>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</si>
  <si>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</si>
  <si>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</si>
  <si>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</si>
  <si>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01.11.</t>
  </si>
  <si>
    <t>октябрь</t>
  </si>
  <si>
    <t xml:space="preserve">                    за  октябрь  2012 г.</t>
  </si>
  <si>
    <t>3.  Премия за месячник</t>
  </si>
  <si>
    <t>Ремонт эл.щита (2шт) п-д3</t>
  </si>
  <si>
    <t>АЗС-16</t>
  </si>
  <si>
    <t>2шт</t>
  </si>
  <si>
    <t>АЗС-25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</si>
</sst>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0" sqref="M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1.02</v>
      </c>
      <c r="M7" s="34">
        <f>L7*89.21*1.202</f>
        <v>109.37502839999999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2715.49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1.5441905693424014</v>
      </c>
      <c r="J18" s="20"/>
      <c r="K18" s="28" t="s">
        <v>64</v>
      </c>
      <c r="L18" s="29">
        <f>SUM(L7:L17)</f>
        <v>1.02</v>
      </c>
      <c r="M18" s="35">
        <f>SUM(M7:M17)</f>
        <v>109.37502839999999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2715.49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 t="s">
        <v>94</v>
      </c>
      <c r="L22" s="26">
        <v>9.66</v>
      </c>
      <c r="M22" s="34">
        <f>L22*89.21*1.202*1.15</f>
        <v>1191.2227357799998</v>
      </c>
    </row>
    <row r="23" spans="10:13" ht="12.75">
      <c r="J23" s="20"/>
      <c r="K23" s="31" t="s">
        <v>64</v>
      </c>
      <c r="L23" s="29">
        <f>SUM(L22:L22)</f>
        <v>9.66</v>
      </c>
      <c r="M23" s="35">
        <f>SUM(M22:M22)</f>
        <v>1191.2227357799998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578.16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93</v>
      </c>
      <c r="F27" s="5">
        <v>75.13</v>
      </c>
      <c r="J27" s="20">
        <v>1</v>
      </c>
      <c r="K27" s="20" t="s">
        <v>95</v>
      </c>
      <c r="L27" s="26" t="s">
        <v>96</v>
      </c>
      <c r="M27" s="26">
        <v>68.4</v>
      </c>
    </row>
    <row r="28" spans="1:13" ht="12.75">
      <c r="A28" s="4" t="s">
        <v>39</v>
      </c>
      <c r="F28" s="33">
        <f>F25+F26+F27</f>
        <v>653.29</v>
      </c>
      <c r="J28" s="20">
        <v>2</v>
      </c>
      <c r="K28" s="20" t="s">
        <v>97</v>
      </c>
      <c r="L28" s="26" t="s">
        <v>96</v>
      </c>
      <c r="M28" s="26">
        <v>68.4</v>
      </c>
    </row>
    <row r="29" spans="1:13" ht="12.75">
      <c r="A29" s="4" t="s">
        <v>20</v>
      </c>
      <c r="J29" s="20"/>
      <c r="K29" s="20"/>
      <c r="L29" s="32" t="s">
        <v>71</v>
      </c>
      <c r="M29" s="35">
        <f>M27+M28</f>
        <v>136.8</v>
      </c>
    </row>
    <row r="30" spans="1:6" ht="12.75">
      <c r="A30" t="s">
        <v>86</v>
      </c>
      <c r="D30" s="5">
        <v>1.31</v>
      </c>
      <c r="E30" t="s">
        <v>18</v>
      </c>
      <c r="F30" s="11">
        <f>E7*D30</f>
        <v>248.507</v>
      </c>
    </row>
    <row r="31" ht="12.75">
      <c r="A31" t="s">
        <v>87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89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248.507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156985</v>
      </c>
      <c r="D37">
        <v>219171.6</v>
      </c>
      <c r="E37">
        <v>189.7</v>
      </c>
      <c r="F37" s="37">
        <f>C37/D37*E37</f>
        <v>135.87551717467045</v>
      </c>
    </row>
    <row r="38" spans="1:6" ht="12.75">
      <c r="A38" t="s">
        <v>25</v>
      </c>
      <c r="C38">
        <v>126260</v>
      </c>
      <c r="D38">
        <v>219171.6</v>
      </c>
      <c r="E38">
        <v>189.7</v>
      </c>
      <c r="F38" s="37">
        <f>C38/D38*E38</f>
        <v>109.2820511416625</v>
      </c>
    </row>
    <row r="39" spans="1:6" ht="12.75">
      <c r="A39" t="s">
        <v>26</v>
      </c>
      <c r="F39" s="11">
        <f>M23</f>
        <v>1191.2227357799998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M29</f>
        <v>136.8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0.28</v>
      </c>
      <c r="E45" t="s">
        <v>18</v>
      </c>
      <c r="F45" s="11">
        <f>B45*D45</f>
        <v>53.116</v>
      </c>
    </row>
    <row r="46" spans="1:6" ht="12.75">
      <c r="A46" s="4" t="s">
        <v>30</v>
      </c>
      <c r="B46" s="10"/>
      <c r="C46" s="10"/>
      <c r="F46" s="33">
        <f>SUM(F37:F45)</f>
        <v>1626.2963040963327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0.14</v>
      </c>
      <c r="E48" t="s">
        <v>18</v>
      </c>
      <c r="F48" s="11">
        <f>B48*D48</f>
        <v>26.558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0.67</v>
      </c>
      <c r="E51" t="s">
        <v>18</v>
      </c>
      <c r="F51" s="11">
        <f>B51*D51</f>
        <v>127.099</v>
      </c>
    </row>
    <row r="52" spans="1:6" ht="12.75">
      <c r="A52" s="4" t="s">
        <v>34</v>
      </c>
      <c r="F52" s="33">
        <f>F48+F51</f>
        <v>153.657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1.62</v>
      </c>
      <c r="E55" t="s">
        <v>18</v>
      </c>
      <c r="F55" s="11">
        <f>B55*D55</f>
        <v>307.314</v>
      </c>
    </row>
    <row r="56" spans="1:6" ht="12.75">
      <c r="A56" s="4" t="s">
        <v>37</v>
      </c>
      <c r="F56" s="33">
        <f>SUM(F55)</f>
        <v>307.314</v>
      </c>
    </row>
    <row r="57" spans="1:6" ht="12.75">
      <c r="A57" s="1" t="s">
        <v>38</v>
      </c>
      <c r="B57" s="1"/>
      <c r="F57" s="33">
        <f>F28+F35+F46+F52+F56</f>
        <v>2989.0643040963328</v>
      </c>
    </row>
    <row r="58" spans="1:6" ht="12.75">
      <c r="A58" s="1" t="s">
        <v>81</v>
      </c>
      <c r="B58" s="1"/>
      <c r="C58" s="1"/>
      <c r="D58" s="1"/>
      <c r="E58" s="1"/>
      <c r="F58" s="33">
        <f>F57*0.8%</f>
        <v>23.912514432770664</v>
      </c>
    </row>
    <row r="59" spans="1:6" ht="15">
      <c r="A59" s="12" t="s">
        <v>40</v>
      </c>
      <c r="B59" s="12"/>
      <c r="C59" s="12"/>
      <c r="D59" s="12"/>
      <c r="E59" s="12"/>
      <c r="F59" s="36">
        <f>F57+F58</f>
        <v>3012.9768185291036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38" t="s">
        <v>90</v>
      </c>
    </row>
    <row r="61" spans="1:6" ht="12.75">
      <c r="A61" s="13"/>
      <c r="B61" s="41">
        <v>41183</v>
      </c>
      <c r="C61" s="25">
        <v>-17068</v>
      </c>
      <c r="D61" s="42">
        <f>F20</f>
        <v>2715.49</v>
      </c>
      <c r="E61" s="42">
        <f>F59</f>
        <v>3012.9768185291036</v>
      </c>
      <c r="F61" s="43">
        <f>C61+D61-E61</f>
        <v>-17365.486818529105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2012-12-25T12:04:20Z</dcterms:modified>
  <cp:category/>
  <cp:version/>
  <cp:contentType/>
  <cp:contentStatus/>
</cp:coreProperties>
</file>