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<sst xmlns="http://schemas.openxmlformats.org/spreadsheetml/2006/main" count="143" uniqueCount="110">
  <si>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</si>
  <si>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</si>
  <si>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</si>
  <si>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</si>
  <si>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</si>
  <si>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</si>
  <si>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</si>
  <si>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</si>
  <si>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</si>
  <si>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</si>
  <si>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</si>
  <si>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</si>
  <si>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</si>
  <si>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</si>
  <si>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</si>
  <si>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</si>
  <si>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</si>
  <si>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</si>
  <si>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</si>
  <si>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</si>
  <si>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</si>
  <si>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</si>
  <si>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</si>
  <si>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</si>
  <si>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</si>
  <si>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</si>
  <si>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</si>
  <si>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</si>
  <si>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</si>
  <si>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</si>
  <si>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</si>
  <si>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</si>
  <si>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</si>
  <si>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</si>
  <si>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</si>
  <si>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</si>
  <si>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</si>
  <si>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</si>
  <si>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</si>
  <si>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</si>
  <si>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</si>
  <si>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</si>
  <si>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</si>
  <si>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</si>
  <si>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</si>
  <si>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</si>
  <si>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</si>
  <si>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</si>
  <si>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</si>
  <si>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</si>
  <si>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</si>
  <si>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</si>
  <si>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</si>
  <si>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</si>
  <si>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</si>
  <si>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</si>
  <si>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</si>
  <si>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</si>
  <si>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</si>
  <si>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</si>
  <si>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</si>
  <si>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</si>
  <si>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</si>
  <si>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</si>
  <si>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</si>
  <si>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</si>
  <si>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</si>
  <si>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</si>
  <si>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</si>
  <si>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</si>
  <si>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</si>
  <si>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</si>
  <si>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</si>
  <si>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</si>
  <si>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</si>
  <si>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</si>
  <si>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</si>
  <si>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</si>
  <si>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</si>
  <si>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</si>
  <si>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</si>
  <si>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</si>
  <si>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</si>
  <si>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</si>
  <si>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Прочистка канализации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</si>
  <si>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</si>
  <si>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</si>
  <si>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</si>
  <si>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</si>
  <si>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</si>
  <si>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</si>
  <si>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</si>
  <si>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(Спарк, Юнион, ООО"Клавдия",ростелеком)</t>
  </si>
  <si>
    <t>ост.на 01.07.</t>
  </si>
  <si>
    <t>июнь</t>
  </si>
  <si>
    <t xml:space="preserve">           за     июнь  2012 г.</t>
  </si>
  <si>
    <t>Смена сгона Д 25 (1шт) п-д3</t>
  </si>
  <si>
    <t>Сгон Д 25</t>
  </si>
  <si>
    <t>1шт</t>
  </si>
  <si>
    <t>Смена вентиля Д 32 (1шт) п-д3</t>
  </si>
  <si>
    <t>Вентиль Д 32</t>
  </si>
  <si>
    <t>Тройник 32</t>
  </si>
  <si>
    <t>Муфта 32</t>
  </si>
  <si>
    <t>К/гайка</t>
  </si>
  <si>
    <t>Лен</t>
  </si>
  <si>
    <t>Промывка, опрессовка системы отопления</t>
  </si>
  <si>
    <t>Демонтаж, монтаж эл.узла</t>
  </si>
  <si>
    <t>Смена ламп (10шт-т.п; 8шт-л/кл)</t>
  </si>
  <si>
    <t>Лампа</t>
  </si>
  <si>
    <t>18шт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</si>
</sst>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82</v>
      </c>
      <c r="C3" s="8" t="s">
        <v>94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12</v>
      </c>
      <c r="M7" s="33">
        <f>L7*81.37*1.202</f>
        <v>1173.6808800000001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62702.83</v>
      </c>
      <c r="J16" s="15" t="s">
        <v>59</v>
      </c>
      <c r="K16" s="26" t="s">
        <v>60</v>
      </c>
      <c r="L16" s="21">
        <v>9</v>
      </c>
      <c r="M16" s="33">
        <f>L16*81.37*1.202</f>
        <v>880.26066</v>
      </c>
    </row>
    <row r="17" spans="1:13" ht="12.75">
      <c r="A17" t="s">
        <v>10</v>
      </c>
      <c r="F17" s="5">
        <v>65699.95</v>
      </c>
      <c r="J17" s="16" t="s">
        <v>61</v>
      </c>
      <c r="K17" s="18" t="s">
        <v>62</v>
      </c>
      <c r="L17" s="23">
        <v>9.98</v>
      </c>
      <c r="M17" s="33">
        <f>L17*81.37*1.202</f>
        <v>976.1112652</v>
      </c>
    </row>
    <row r="18" spans="2:13" ht="12.75">
      <c r="B18" t="s">
        <v>11</v>
      </c>
      <c r="F18" s="9">
        <f>F17/F16</f>
        <v>1.0477987995119198</v>
      </c>
      <c r="J18" s="20"/>
      <c r="K18" s="27" t="s">
        <v>63</v>
      </c>
      <c r="L18" s="28">
        <f>SUM(L7:L17)</f>
        <v>30.98</v>
      </c>
      <c r="M18" s="34">
        <f>SUM(M7:M17)</f>
        <v>3030.0528052000004</v>
      </c>
    </row>
    <row r="19" spans="1:11" ht="12.75">
      <c r="A19" t="s">
        <v>92</v>
      </c>
      <c r="F19" s="5">
        <v>1619.81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67319.76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84</v>
      </c>
      <c r="L22" s="35">
        <v>9.66</v>
      </c>
      <c r="M22" s="33">
        <f>L22*81.37*1.202</f>
        <v>944.8131084</v>
      </c>
    </row>
    <row r="23" spans="10:13" ht="12.75">
      <c r="J23" s="20">
        <v>3</v>
      </c>
      <c r="K23" s="44" t="s">
        <v>96</v>
      </c>
      <c r="L23" s="35">
        <v>0.42</v>
      </c>
      <c r="M23" s="33">
        <f aca="true" t="shared" si="0" ref="M23:M34">L23*81.37*1.202</f>
        <v>41.078830800000006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99</v>
      </c>
      <c r="L24" s="35">
        <v>1.03</v>
      </c>
      <c r="M24" s="33">
        <f t="shared" si="0"/>
        <v>100.7409422</v>
      </c>
    </row>
    <row r="25" spans="1:13" ht="12.75">
      <c r="A25" t="s">
        <v>15</v>
      </c>
      <c r="D25" t="s">
        <v>81</v>
      </c>
      <c r="F25" s="11">
        <v>5698.68</v>
      </c>
      <c r="J25" s="20">
        <v>5</v>
      </c>
      <c r="K25" s="20" t="s">
        <v>105</v>
      </c>
      <c r="L25" s="35">
        <v>165.59</v>
      </c>
      <c r="M25" s="33">
        <f t="shared" si="0"/>
        <v>16195.8180766</v>
      </c>
    </row>
    <row r="26" spans="1:13" ht="12.75">
      <c r="A26" s="6" t="s">
        <v>18</v>
      </c>
      <c r="D26" t="s">
        <v>81</v>
      </c>
      <c r="F26" s="5">
        <v>4741.41</v>
      </c>
      <c r="J26" s="20">
        <v>6</v>
      </c>
      <c r="K26" s="20" t="s">
        <v>106</v>
      </c>
      <c r="L26" s="35">
        <v>3.12</v>
      </c>
      <c r="M26" s="33">
        <f t="shared" si="0"/>
        <v>305.15702880000003</v>
      </c>
    </row>
    <row r="27" spans="1:13" ht="12.75">
      <c r="A27" s="6" t="s">
        <v>85</v>
      </c>
      <c r="F27" s="5">
        <v>0</v>
      </c>
      <c r="J27" s="20">
        <v>7</v>
      </c>
      <c r="K27" s="20" t="s">
        <v>107</v>
      </c>
      <c r="L27" s="35">
        <v>1.26</v>
      </c>
      <c r="M27" s="33">
        <f t="shared" si="0"/>
        <v>123.2364924</v>
      </c>
    </row>
    <row r="28" spans="1:13" ht="12.75">
      <c r="A28" s="4" t="s">
        <v>37</v>
      </c>
      <c r="F28" s="32">
        <f>F25+F26+F27</f>
        <v>10440.09</v>
      </c>
      <c r="J28" s="20">
        <v>8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0"/>
        <v>0</v>
      </c>
    </row>
    <row r="30" spans="1:13" ht="12.75">
      <c r="A30" t="s">
        <v>87</v>
      </c>
      <c r="C30" s="13"/>
      <c r="D30" s="49">
        <v>1.14</v>
      </c>
      <c r="E30" s="13" t="s">
        <v>17</v>
      </c>
      <c r="F30" s="11">
        <f>E7*D30</f>
        <v>6828.8279999999995</v>
      </c>
      <c r="J30" s="20">
        <v>10</v>
      </c>
      <c r="K30" s="20"/>
      <c r="L30" s="35"/>
      <c r="M30" s="33">
        <f t="shared" si="0"/>
        <v>0</v>
      </c>
    </row>
    <row r="31" spans="1:13" ht="12.75">
      <c r="A31" t="s">
        <v>88</v>
      </c>
      <c r="J31" s="20">
        <v>11</v>
      </c>
      <c r="K31" s="20"/>
      <c r="L31" s="35"/>
      <c r="M31" s="33">
        <f t="shared" si="0"/>
        <v>0</v>
      </c>
    </row>
    <row r="32" spans="2:13" ht="12.75">
      <c r="B32">
        <f>F32/D32</f>
        <v>871</v>
      </c>
      <c r="C32" t="s">
        <v>20</v>
      </c>
      <c r="D32" s="5">
        <v>2.73</v>
      </c>
      <c r="E32" t="s">
        <v>17</v>
      </c>
      <c r="F32" s="5">
        <v>2377.83</v>
      </c>
      <c r="J32" s="20">
        <v>12</v>
      </c>
      <c r="K32" s="20"/>
      <c r="L32" s="35"/>
      <c r="M32" s="33">
        <f t="shared" si="0"/>
        <v>0</v>
      </c>
    </row>
    <row r="33" spans="1:13" ht="12.75">
      <c r="A33" t="s">
        <v>89</v>
      </c>
      <c r="B33">
        <v>1287</v>
      </c>
      <c r="C33" t="s">
        <v>16</v>
      </c>
      <c r="D33" s="5">
        <v>0.4</v>
      </c>
      <c r="E33" t="s">
        <v>17</v>
      </c>
      <c r="F33" s="5">
        <f>B33*D33</f>
        <v>514.8000000000001</v>
      </c>
      <c r="J33" s="20">
        <v>13</v>
      </c>
      <c r="K33" s="20"/>
      <c r="L33" s="35"/>
      <c r="M33" s="33">
        <f t="shared" si="0"/>
        <v>0</v>
      </c>
    </row>
    <row r="34" spans="1:13" ht="12.75">
      <c r="A34" t="s">
        <v>90</v>
      </c>
      <c r="B34">
        <v>128</v>
      </c>
      <c r="C34" t="s">
        <v>91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9721.457999999999</v>
      </c>
      <c r="J35" s="20"/>
      <c r="K35" s="30" t="s">
        <v>63</v>
      </c>
      <c r="L35" s="34">
        <f>SUM(L22:L34)</f>
        <v>181.07999999999998</v>
      </c>
      <c r="M35" s="34">
        <f>SUM(M22:M34)</f>
        <v>17710.8444792</v>
      </c>
    </row>
    <row r="36" spans="1:11" ht="12.75">
      <c r="A36" s="4" t="s">
        <v>22</v>
      </c>
      <c r="B36" s="4"/>
      <c r="K36" s="1" t="s">
        <v>67</v>
      </c>
    </row>
    <row r="37" spans="1:13" ht="12.75">
      <c r="A37" t="s">
        <v>23</v>
      </c>
      <c r="C37">
        <v>137614</v>
      </c>
      <c r="D37">
        <v>219171.6</v>
      </c>
      <c r="E37">
        <v>5990.2</v>
      </c>
      <c r="F37" s="36">
        <f>C37/D37*E37</f>
        <v>3761.1414197824897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24</v>
      </c>
      <c r="C38">
        <v>110873</v>
      </c>
      <c r="D38">
        <v>219171.6</v>
      </c>
      <c r="E38">
        <v>5990.2</v>
      </c>
      <c r="F38" s="36">
        <f>C38/D38*E38</f>
        <v>3030.280586535847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25</v>
      </c>
      <c r="F39" s="11">
        <f>M35</f>
        <v>17710.8444792</v>
      </c>
      <c r="J39" s="20">
        <v>1</v>
      </c>
      <c r="K39" s="20" t="s">
        <v>97</v>
      </c>
      <c r="L39" s="25" t="s">
        <v>98</v>
      </c>
      <c r="M39" s="25">
        <v>16</v>
      </c>
    </row>
    <row r="40" spans="1:13" ht="12.75">
      <c r="A40" t="s">
        <v>79</v>
      </c>
      <c r="F40" s="5"/>
      <c r="J40" s="20">
        <v>2</v>
      </c>
      <c r="K40" s="20" t="s">
        <v>100</v>
      </c>
      <c r="L40" s="25" t="s">
        <v>98</v>
      </c>
      <c r="M40" s="25">
        <v>350</v>
      </c>
    </row>
    <row r="41" spans="2:13" ht="12.75">
      <c r="B41">
        <v>5990.2</v>
      </c>
      <c r="C41" t="s">
        <v>16</v>
      </c>
      <c r="D41" s="5"/>
      <c r="F41" s="11">
        <v>0</v>
      </c>
      <c r="J41" s="20">
        <v>3</v>
      </c>
      <c r="K41" s="20" t="s">
        <v>101</v>
      </c>
      <c r="L41" s="25" t="s">
        <v>98</v>
      </c>
      <c r="M41" s="25">
        <v>43</v>
      </c>
    </row>
    <row r="42" spans="1:13" ht="12.75">
      <c r="A42" t="s">
        <v>26</v>
      </c>
      <c r="F42" s="11">
        <f>M56</f>
        <v>674.36</v>
      </c>
      <c r="J42" s="20">
        <v>4</v>
      </c>
      <c r="K42" s="20" t="s">
        <v>102</v>
      </c>
      <c r="L42" s="25" t="s">
        <v>98</v>
      </c>
      <c r="M42" s="25">
        <v>40</v>
      </c>
    </row>
    <row r="43" spans="1:13" ht="12.75">
      <c r="A43" t="s">
        <v>27</v>
      </c>
      <c r="F43" s="5"/>
      <c r="J43" s="20">
        <v>5</v>
      </c>
      <c r="K43" s="20" t="s">
        <v>103</v>
      </c>
      <c r="L43" s="25" t="s">
        <v>98</v>
      </c>
      <c r="M43" s="25">
        <v>28</v>
      </c>
    </row>
    <row r="44" spans="1:13" ht="12.75">
      <c r="A44" t="s">
        <v>28</v>
      </c>
      <c r="F44" s="5"/>
      <c r="J44" s="20">
        <v>6</v>
      </c>
      <c r="K44" s="20" t="s">
        <v>104</v>
      </c>
      <c r="L44" s="25" t="s">
        <v>98</v>
      </c>
      <c r="M44" s="25">
        <v>80</v>
      </c>
    </row>
    <row r="45" spans="2:13" ht="12.75">
      <c r="B45">
        <v>5990.2</v>
      </c>
      <c r="C45" t="s">
        <v>16</v>
      </c>
      <c r="D45" s="11">
        <v>0.29</v>
      </c>
      <c r="E45" t="s">
        <v>17</v>
      </c>
      <c r="F45" s="11">
        <f>B45*D45</f>
        <v>1737.158</v>
      </c>
      <c r="J45" s="20">
        <v>7</v>
      </c>
      <c r="K45" s="20" t="s">
        <v>108</v>
      </c>
      <c r="L45" s="25" t="s">
        <v>109</v>
      </c>
      <c r="M45" s="25">
        <v>117.36</v>
      </c>
    </row>
    <row r="46" spans="1:13" ht="12.75">
      <c r="A46" s="4" t="s">
        <v>29</v>
      </c>
      <c r="B46" s="10"/>
      <c r="C46" s="10"/>
      <c r="F46" s="8">
        <f>SUM(F37:F45)</f>
        <v>26913.78448551834</v>
      </c>
      <c r="J46" s="20">
        <v>8</v>
      </c>
      <c r="K46" s="20"/>
      <c r="L46" s="25"/>
      <c r="M46" s="25"/>
    </row>
    <row r="47" spans="1:13" ht="12.75">
      <c r="A47" s="4" t="s">
        <v>30</v>
      </c>
      <c r="F47" s="5"/>
      <c r="J47" s="20">
        <v>9</v>
      </c>
      <c r="K47" s="20"/>
      <c r="L47" s="25"/>
      <c r="M47" s="25"/>
    </row>
    <row r="48" spans="1:13" ht="12.75">
      <c r="A48" t="s">
        <v>31</v>
      </c>
      <c r="B48">
        <v>5990.2</v>
      </c>
      <c r="C48" t="s">
        <v>72</v>
      </c>
      <c r="D48" s="5">
        <v>0.18</v>
      </c>
      <c r="E48" t="s">
        <v>17</v>
      </c>
      <c r="F48" s="11">
        <f>B48*D48</f>
        <v>1078.2359999999999</v>
      </c>
      <c r="J48" s="20">
        <v>10</v>
      </c>
      <c r="K48" s="20"/>
      <c r="L48" s="25"/>
      <c r="M48" s="25"/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80</v>
      </c>
      <c r="F50" s="5"/>
      <c r="J50" s="20">
        <v>12</v>
      </c>
      <c r="K50" s="20"/>
      <c r="L50" s="25"/>
      <c r="M50" s="25"/>
    </row>
    <row r="51" spans="2:13" ht="12.75">
      <c r="B51">
        <v>5990.2</v>
      </c>
      <c r="C51" t="s">
        <v>16</v>
      </c>
      <c r="D51" s="11">
        <v>0.61</v>
      </c>
      <c r="E51" t="s">
        <v>17</v>
      </c>
      <c r="F51" s="11">
        <f>B51*D51</f>
        <v>3654.022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4732.258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5990.2</v>
      </c>
      <c r="C55" t="s">
        <v>16</v>
      </c>
      <c r="D55" s="11">
        <v>1.65</v>
      </c>
      <c r="E55" t="s">
        <v>17</v>
      </c>
      <c r="F55" s="11">
        <f>B55*D55</f>
        <v>9883.83</v>
      </c>
      <c r="J55" s="20">
        <v>17</v>
      </c>
      <c r="K55" s="20"/>
      <c r="L55" s="25"/>
      <c r="M55" s="25"/>
    </row>
    <row r="56" spans="1:13" ht="12.75">
      <c r="A56" s="4" t="s">
        <v>35</v>
      </c>
      <c r="F56" s="32">
        <f>SUM(F55)</f>
        <v>9883.83</v>
      </c>
      <c r="J56" s="20"/>
      <c r="K56" s="20"/>
      <c r="L56" s="31" t="s">
        <v>70</v>
      </c>
      <c r="M56" s="34">
        <f>SUM(M39:M55)</f>
        <v>674.36</v>
      </c>
    </row>
    <row r="57" spans="1:6" ht="12.75">
      <c r="A57" s="1" t="s">
        <v>36</v>
      </c>
      <c r="B57" s="1"/>
      <c r="F57" s="32">
        <f>F28+F35+F46+F52+F56</f>
        <v>61691.42048551834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493.53136388414674</v>
      </c>
    </row>
    <row r="59" spans="1:6" ht="15">
      <c r="A59" s="12" t="s">
        <v>39</v>
      </c>
      <c r="B59" s="12"/>
      <c r="C59" s="48"/>
      <c r="D59" s="12"/>
      <c r="E59" s="12"/>
      <c r="F59" s="45">
        <f>F57+F58</f>
        <v>62184.95184940249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93</v>
      </c>
    </row>
    <row r="61" spans="1:6" ht="12.75">
      <c r="A61" s="13"/>
      <c r="B61" s="40">
        <v>41061</v>
      </c>
      <c r="C61" s="41">
        <v>254048</v>
      </c>
      <c r="D61" s="46">
        <f>F20</f>
        <v>67319.76</v>
      </c>
      <c r="E61" s="46">
        <f>F59</f>
        <v>62184.95184940249</v>
      </c>
      <c r="F61" s="47">
        <f>C61+D61-E61</f>
        <v>259182.80815059753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2012-08-20T12:31:32Z</dcterms:modified>
  <cp:category/>
  <cp:version/>
  <cp:contentType/>
  <cp:contentStatus/>
</cp:coreProperties>
</file>