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<sst xmlns="http://schemas.openxmlformats.org/spreadsheetml/2006/main" count="134" uniqueCount="106">
  <si>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</si>
  <si>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</si>
  <si>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</si>
  <si>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</si>
  <si>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</si>
  <si>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</si>
  <si>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</si>
  <si>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</si>
  <si>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</si>
  <si>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</si>
  <si>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</si>
  <si>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</si>
  <si>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</si>
  <si>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</si>
  <si>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</si>
  <si>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</si>
  <si>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</si>
  <si>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</si>
  <si>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</si>
  <si>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</si>
  <si>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</si>
  <si>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</si>
  <si>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</si>
  <si>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</si>
  <si>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</si>
  <si>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</si>
  <si>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</si>
  <si>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</si>
  <si>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</si>
  <si>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</si>
  <si>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</si>
  <si>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</si>
  <si>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</si>
  <si>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</si>
  <si>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</si>
  <si>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</si>
  <si>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</si>
  <si>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</si>
  <si>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</si>
  <si>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</si>
  <si>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</si>
  <si>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</si>
  <si>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</si>
  <si>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</si>
  <si>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</si>
  <si>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</si>
  <si>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</si>
  <si>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</si>
  <si>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</si>
  <si>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</si>
  <si>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</si>
  <si>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</si>
  <si>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</si>
  <si>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</si>
  <si>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</si>
  <si>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</si>
  <si>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</si>
  <si>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</si>
  <si>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</si>
  <si>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</si>
  <si>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</si>
  <si>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</si>
  <si>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</si>
  <si>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</si>
  <si>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</si>
  <si>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</si>
  <si>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</si>
  <si>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</si>
  <si>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</si>
  <si>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</si>
  <si>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</si>
  <si>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</si>
  <si>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</si>
  <si>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</si>
  <si>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</si>
  <si>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</si>
  <si>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</si>
  <si>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</si>
  <si>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</si>
  <si>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</si>
  <si>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</si>
  <si>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</si>
  <si>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</si>
  <si>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</si>
  <si>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</si>
  <si>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</si>
  <si>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</si>
  <si>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</si>
  <si>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</si>
  <si>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</si>
  <si>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</si>
  <si>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>1шт</t>
  </si>
  <si>
    <t>Лампа</t>
  </si>
  <si>
    <t>9шт</t>
  </si>
  <si>
    <t>ост.на 01.11</t>
  </si>
  <si>
    <t>октябрь</t>
  </si>
  <si>
    <t xml:space="preserve">                    за октябрь 2012 г. г.</t>
  </si>
  <si>
    <t>3.  Премия за месячник</t>
  </si>
  <si>
    <t>Смена ламп (9шт) п-д1</t>
  </si>
  <si>
    <t>Ремонт эл.щита (1шт) п-д1</t>
  </si>
  <si>
    <t>Авт.25 амп.</t>
  </si>
  <si>
    <t>Смена эл.провода (1мп) п-д3</t>
  </si>
  <si>
    <t>Эл.провод</t>
  </si>
  <si>
    <t>1мп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</si>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</sst>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37000.13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34692.93</v>
      </c>
      <c r="J17" s="16" t="s">
        <v>61</v>
      </c>
      <c r="K17" s="18" t="s">
        <v>62</v>
      </c>
      <c r="L17" s="23">
        <v>4</v>
      </c>
      <c r="M17" s="33">
        <f t="shared" si="0"/>
        <v>428.92168</v>
      </c>
    </row>
    <row r="18" spans="2:13" ht="12.75">
      <c r="B18" t="s">
        <v>11</v>
      </c>
      <c r="F18" s="9">
        <f>F17/F16</f>
        <v>0.937643462333781</v>
      </c>
      <c r="J18" s="20"/>
      <c r="K18" s="27" t="s">
        <v>63</v>
      </c>
      <c r="L18" s="28">
        <f>SUM(L7:L17)</f>
        <v>17</v>
      </c>
      <c r="M18" s="34">
        <f>SUM(M7:M17)</f>
        <v>1822.9171399999998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35289.85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0.63</v>
      </c>
      <c r="M22" s="33">
        <f>L22*89.21*1.202*1.15</f>
        <v>77.68843928999998</v>
      </c>
    </row>
    <row r="23" spans="10:13" ht="12.75">
      <c r="J23" s="20">
        <v>2</v>
      </c>
      <c r="K23" s="20" t="s">
        <v>99</v>
      </c>
      <c r="L23" s="25">
        <v>4.83</v>
      </c>
      <c r="M23" s="33">
        <f aca="true" t="shared" si="1" ref="M23:M35">L23*89.21*1.202*1.15</f>
        <v>595.6113678899999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0.19</v>
      </c>
      <c r="M24" s="33">
        <f t="shared" si="1"/>
        <v>23.429846769999994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104</v>
      </c>
      <c r="L25" s="25">
        <v>0.24</v>
      </c>
      <c r="M25" s="33">
        <f t="shared" si="1"/>
        <v>29.595595919999994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901.5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8596.7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5">
        <v>1.05</v>
      </c>
      <c r="E30" s="13" t="s">
        <v>17</v>
      </c>
      <c r="F30" s="11">
        <f>E7*D30</f>
        <v>3321.8849999999998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522</v>
      </c>
      <c r="C32" t="s">
        <v>20</v>
      </c>
      <c r="D32" s="5">
        <v>2.89</v>
      </c>
      <c r="E32" t="s">
        <v>17</v>
      </c>
      <c r="F32" s="5">
        <v>1508.58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J33" s="20">
        <v>12</v>
      </c>
      <c r="K33" s="20"/>
      <c r="L33" s="25"/>
      <c r="M33" s="33">
        <f t="shared" si="1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1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5.890000000000001</v>
      </c>
      <c r="M36" s="34">
        <f>SUM(M22:M35)</f>
        <v>726.3252498699999</v>
      </c>
    </row>
    <row r="37" spans="1:11" ht="12.75">
      <c r="A37" s="4" t="s">
        <v>21</v>
      </c>
      <c r="B37" s="10"/>
      <c r="C37" s="10"/>
      <c r="F37" s="32">
        <f>SUM(F30:F36)</f>
        <v>4830.465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156985</v>
      </c>
      <c r="D39">
        <v>219171.6</v>
      </c>
      <c r="E39">
        <v>3163.7</v>
      </c>
      <c r="F39" s="35">
        <f>C39/D39*E39</f>
        <v>2266.0483589114647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126260</v>
      </c>
      <c r="D40">
        <v>219171.6</v>
      </c>
      <c r="E40">
        <v>3163.7</v>
      </c>
      <c r="F40" s="35">
        <f>C40/D40*E40</f>
        <v>1822.538878212323</v>
      </c>
      <c r="J40" s="20">
        <v>1</v>
      </c>
      <c r="K40" s="20" t="s">
        <v>92</v>
      </c>
      <c r="L40" s="25" t="s">
        <v>93</v>
      </c>
      <c r="M40" s="25">
        <v>58.68</v>
      </c>
    </row>
    <row r="41" spans="1:13" ht="12.75">
      <c r="A41" t="s">
        <v>25</v>
      </c>
      <c r="F41" s="11">
        <f>M36</f>
        <v>726.3252498699999</v>
      </c>
      <c r="J41" s="20">
        <v>2</v>
      </c>
      <c r="K41" s="20" t="s">
        <v>100</v>
      </c>
      <c r="L41" s="25" t="s">
        <v>91</v>
      </c>
      <c r="M41" s="25">
        <v>35</v>
      </c>
    </row>
    <row r="42" spans="1:13" ht="12.75">
      <c r="A42" t="s">
        <v>79</v>
      </c>
      <c r="F42" s="5"/>
      <c r="J42" s="20">
        <v>3</v>
      </c>
      <c r="K42" s="20" t="s">
        <v>102</v>
      </c>
      <c r="L42" s="25" t="s">
        <v>103</v>
      </c>
      <c r="M42" s="25">
        <v>3.2</v>
      </c>
    </row>
    <row r="43" spans="2:13" ht="12.75">
      <c r="B43">
        <v>3163.7</v>
      </c>
      <c r="C43" t="s">
        <v>16</v>
      </c>
      <c r="D43" s="5"/>
      <c r="F43" s="11">
        <v>0</v>
      </c>
      <c r="J43" s="20">
        <v>4</v>
      </c>
      <c r="K43" s="20" t="s">
        <v>105</v>
      </c>
      <c r="L43" s="25" t="s">
        <v>91</v>
      </c>
      <c r="M43" s="25">
        <v>32</v>
      </c>
    </row>
    <row r="44" spans="1:13" ht="12.75">
      <c r="A44" t="s">
        <v>26</v>
      </c>
      <c r="F44" s="5">
        <f>M63</f>
        <v>128.88</v>
      </c>
      <c r="J44" s="20">
        <v>5</v>
      </c>
      <c r="K44" s="20"/>
      <c r="L44" s="25"/>
      <c r="M44" s="25"/>
    </row>
    <row r="45" spans="1:13" ht="12.75">
      <c r="A45" t="s">
        <v>27</v>
      </c>
      <c r="F45" s="5"/>
      <c r="J45" s="20">
        <v>7</v>
      </c>
      <c r="K45" s="20"/>
      <c r="L45" s="25"/>
      <c r="M45" s="25"/>
    </row>
    <row r="46" spans="1:13" ht="12.75">
      <c r="A46" t="s">
        <v>28</v>
      </c>
      <c r="F46" s="5"/>
      <c r="J46" s="20">
        <v>8</v>
      </c>
      <c r="K46" s="20"/>
      <c r="L46" s="25"/>
      <c r="M46" s="25"/>
    </row>
    <row r="47" spans="2:13" ht="12.75">
      <c r="B47">
        <v>3163.7</v>
      </c>
      <c r="C47" t="s">
        <v>16</v>
      </c>
      <c r="D47" s="11">
        <v>0.28</v>
      </c>
      <c r="E47" t="s">
        <v>17</v>
      </c>
      <c r="F47" s="11">
        <f>B47*D47</f>
        <v>885.836</v>
      </c>
      <c r="J47" s="20">
        <v>9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SUM(F39:F47)</f>
        <v>5829.628486993788</v>
      </c>
      <c r="J48" s="20">
        <v>10</v>
      </c>
      <c r="K48" s="20"/>
      <c r="L48" s="25"/>
      <c r="M48" s="25"/>
    </row>
    <row r="49" spans="1:13" ht="12.75">
      <c r="A49" s="4" t="s">
        <v>30</v>
      </c>
      <c r="J49" s="20">
        <v>11</v>
      </c>
      <c r="K49" s="20"/>
      <c r="L49" s="25"/>
      <c r="M49" s="25"/>
    </row>
    <row r="50" spans="1:13" ht="12.75">
      <c r="A50" t="s">
        <v>31</v>
      </c>
      <c r="B50">
        <v>3163.7</v>
      </c>
      <c r="C50" t="s">
        <v>72</v>
      </c>
      <c r="D50" s="5">
        <v>0.19</v>
      </c>
      <c r="E50" t="s">
        <v>17</v>
      </c>
      <c r="F50" s="11">
        <f>B50*D50</f>
        <v>601.103</v>
      </c>
      <c r="J50" s="20">
        <v>12</v>
      </c>
      <c r="K50" s="20"/>
      <c r="L50" s="25"/>
      <c r="M50" s="25"/>
    </row>
    <row r="51" spans="1:13" ht="12.75">
      <c r="A51" t="s">
        <v>32</v>
      </c>
      <c r="F51" s="5"/>
      <c r="J51" s="20">
        <v>13</v>
      </c>
      <c r="K51" s="20"/>
      <c r="L51" s="25"/>
      <c r="M51" s="25"/>
    </row>
    <row r="52" spans="1:13" ht="12.75">
      <c r="A52" s="7" t="s">
        <v>80</v>
      </c>
      <c r="F52" s="5"/>
      <c r="J52" s="20">
        <v>14</v>
      </c>
      <c r="K52" s="20"/>
      <c r="L52" s="25"/>
      <c r="M52" s="25"/>
    </row>
    <row r="53" spans="2:13" ht="12.75">
      <c r="B53">
        <v>3163.7</v>
      </c>
      <c r="C53" t="s">
        <v>16</v>
      </c>
      <c r="D53" s="11">
        <v>0.74</v>
      </c>
      <c r="E53" t="s">
        <v>17</v>
      </c>
      <c r="F53" s="11">
        <f>B53*D53</f>
        <v>2341.138</v>
      </c>
      <c r="J53" s="20">
        <v>15</v>
      </c>
      <c r="K53" s="20"/>
      <c r="L53" s="25"/>
      <c r="M53" s="25"/>
    </row>
    <row r="54" spans="1:13" ht="12.75">
      <c r="A54" s="4" t="s">
        <v>33</v>
      </c>
      <c r="F54" s="32">
        <f>F50+F53</f>
        <v>2942.241</v>
      </c>
      <c r="J54" s="20">
        <v>16</v>
      </c>
      <c r="K54" s="20"/>
      <c r="L54" s="25"/>
      <c r="M54" s="25"/>
    </row>
    <row r="55" spans="1:13" ht="12.75">
      <c r="A55" s="4" t="s">
        <v>34</v>
      </c>
      <c r="J55" s="20">
        <v>17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18</v>
      </c>
      <c r="K56" s="20"/>
      <c r="L56" s="25"/>
      <c r="M56" s="25"/>
    </row>
    <row r="57" spans="2:13" ht="12.75">
      <c r="B57">
        <v>3163.7</v>
      </c>
      <c r="C57" t="s">
        <v>16</v>
      </c>
      <c r="D57" s="11">
        <v>1.62</v>
      </c>
      <c r="E57" t="s">
        <v>17</v>
      </c>
      <c r="F57" s="11">
        <f>B57*D57</f>
        <v>5125.194</v>
      </c>
      <c r="J57" s="20">
        <v>19</v>
      </c>
      <c r="K57" s="20"/>
      <c r="L57" s="25"/>
      <c r="M57" s="25"/>
    </row>
    <row r="58" spans="1:13" ht="12.75">
      <c r="A58" s="4" t="s">
        <v>35</v>
      </c>
      <c r="F58" s="32">
        <f>SUM(F57)</f>
        <v>5125.194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F28+F37+F48+F54+F58</f>
        <v>27324.22848699379</v>
      </c>
      <c r="J59" s="20">
        <v>21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218.59382789595034</v>
      </c>
      <c r="J60" s="20">
        <v>22</v>
      </c>
      <c r="K60" s="20"/>
      <c r="L60" s="25"/>
      <c r="M60" s="25"/>
    </row>
    <row r="61" spans="1:13" ht="15">
      <c r="A61" s="12" t="s">
        <v>39</v>
      </c>
      <c r="B61" s="12"/>
      <c r="C61" s="12"/>
      <c r="D61" s="12"/>
      <c r="E61" s="12"/>
      <c r="F61" s="42">
        <f>F59+F60</f>
        <v>27542.82231488974</v>
      </c>
      <c r="J61" s="20">
        <v>23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94</v>
      </c>
      <c r="J62" s="20">
        <v>24</v>
      </c>
      <c r="K62" s="20"/>
      <c r="L62" s="25"/>
      <c r="M62" s="25"/>
    </row>
    <row r="63" spans="1:13" ht="12.75">
      <c r="A63" s="13"/>
      <c r="B63" s="39">
        <v>41183</v>
      </c>
      <c r="C63" s="40">
        <v>98942</v>
      </c>
      <c r="D63" s="43">
        <f>F20</f>
        <v>35289.85</v>
      </c>
      <c r="E63" s="43">
        <f>F61</f>
        <v>27542.82231488974</v>
      </c>
      <c r="F63" s="44">
        <f>C63+D63-E63</f>
        <v>106689.02768511027</v>
      </c>
      <c r="J63" s="20"/>
      <c r="K63" s="20"/>
      <c r="L63" s="31" t="s">
        <v>70</v>
      </c>
      <c r="M63" s="28">
        <f>SUM(M40:M62)</f>
        <v>128.88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2012-12-25T13:10:47Z</dcterms:modified>
  <cp:category/>
  <cp:version/>
  <cp:contentType/>
  <cp:contentStatus/>
</cp:coreProperties>
</file>