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<sst xmlns="http://schemas.openxmlformats.org/spreadsheetml/2006/main" count="122" uniqueCount="95">
  <si>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</si>
  <si>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</si>
  <si>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</si>
  <si>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</si>
  <si>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</si>
  <si>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</si>
  <si>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</si>
  <si>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</si>
  <si>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</si>
  <si>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</si>
  <si>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</si>
  <si>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</si>
  <si>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</si>
  <si>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</si>
  <si>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</si>
  <si>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</si>
  <si>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</si>
  <si>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</si>
  <si>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</si>
  <si>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</si>
  <si>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</si>
  <si>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</si>
  <si>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</si>
  <si>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</si>
  <si>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</si>
  <si>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</si>
  <si>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</si>
  <si>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</si>
  <si>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</si>
  <si>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</si>
  <si>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</si>
  <si>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</si>
  <si>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</si>
  <si>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</si>
  <si>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</si>
  <si>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</si>
  <si>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</si>
  <si>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</si>
  <si>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</si>
  <si>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</si>
  <si>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</si>
  <si>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</si>
  <si>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</si>
  <si>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</si>
  <si>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</si>
  <si>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</si>
  <si>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</si>
  <si>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</si>
  <si>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</si>
  <si>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</si>
  <si>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</si>
  <si>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</si>
  <si>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</si>
  <si>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</si>
  <si>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</si>
  <si>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</si>
  <si>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</si>
  <si>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</si>
  <si>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</si>
  <si>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</si>
  <si>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</si>
  <si>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</si>
  <si>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</si>
  <si>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</si>
  <si>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</si>
  <si>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</si>
  <si>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</si>
  <si>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</si>
  <si>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</si>
  <si>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</si>
  <si>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</si>
  <si>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</si>
  <si>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</si>
  <si>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</si>
  <si>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</si>
  <si>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</si>
  <si>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</si>
  <si>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</si>
  <si>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</si>
  <si>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</si>
  <si>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</si>
  <si>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</si>
  <si>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</si>
  <si>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</si>
  <si>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</si>
  <si>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2011 г.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</si>
  <si>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</si>
  <si>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</si>
  <si>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</si>
  <si>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</si>
  <si>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</si>
  <si>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1.2 Арендаторы (Интер-телеком)</t>
  </si>
  <si>
    <t>ост.на 01.12.</t>
  </si>
  <si>
    <t>ноябрь</t>
  </si>
  <si>
    <t xml:space="preserve">                    за ноябрь  2011 г.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</si>
</sst>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90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2796.4</v>
      </c>
      <c r="F7" t="s">
        <v>77</v>
      </c>
      <c r="J7" s="15"/>
      <c r="K7" s="15" t="s">
        <v>54</v>
      </c>
      <c r="L7" s="21">
        <v>3</v>
      </c>
      <c r="M7" s="33">
        <f>L7*81.37*1.262</f>
        <v>308.06682</v>
      </c>
    </row>
    <row r="8" spans="1:13" ht="12.75">
      <c r="A8" t="s">
        <v>3</v>
      </c>
      <c r="E8">
        <v>259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498</v>
      </c>
      <c r="F10" t="s">
        <v>77</v>
      </c>
      <c r="J10" s="16"/>
      <c r="K10" s="18" t="s">
        <v>59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3715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491</v>
      </c>
      <c r="F12" t="s">
        <v>77</v>
      </c>
      <c r="J12" s="16"/>
      <c r="K12" s="18" t="s">
        <v>58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60</v>
      </c>
      <c r="L13" s="25"/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29272.03</v>
      </c>
      <c r="J16" s="15" t="s">
        <v>64</v>
      </c>
      <c r="K16" s="26" t="s">
        <v>65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30340.08</v>
      </c>
      <c r="J17" s="16" t="s">
        <v>66</v>
      </c>
      <c r="K17" s="18" t="s">
        <v>67</v>
      </c>
      <c r="L17" s="23">
        <v>6.38</v>
      </c>
      <c r="M17" s="33">
        <f>L17*81.37*1.262</f>
        <v>655.1554372</v>
      </c>
    </row>
    <row r="18" spans="2:13" ht="12.75">
      <c r="B18" t="s">
        <v>11</v>
      </c>
      <c r="F18" s="9">
        <f>F17/F16</f>
        <v>1.0364870492412042</v>
      </c>
      <c r="J18" s="20"/>
      <c r="K18" s="27" t="s">
        <v>68</v>
      </c>
      <c r="L18" s="28">
        <f>SUM(L7:L17)</f>
        <v>17.38</v>
      </c>
      <c r="M18" s="34">
        <f>SUM(M7:M17)</f>
        <v>1784.7337772</v>
      </c>
    </row>
    <row r="19" spans="1:11" ht="12.75">
      <c r="A19" t="s">
        <v>91</v>
      </c>
      <c r="F19" s="5">
        <v>350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30690.08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L22*81.37*1.15*1.262</f>
        <v>0</v>
      </c>
    </row>
    <row r="23" spans="10:13" ht="12.75">
      <c r="J23" s="20">
        <v>2</v>
      </c>
      <c r="K23" s="20"/>
      <c r="L23" s="25"/>
      <c r="M23" s="33">
        <f aca="true" t="shared" si="0" ref="M23:M33">L23*81.37*1.15*1.262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86</v>
      </c>
      <c r="F25" s="11">
        <v>3807.45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87</v>
      </c>
      <c r="F26" s="5">
        <v>2715.32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42</v>
      </c>
      <c r="F27" s="32">
        <f>F25+F26</f>
        <v>6522.77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1966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763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868</v>
      </c>
      <c r="C32" t="s">
        <v>23</v>
      </c>
      <c r="D32" s="5">
        <v>2.73</v>
      </c>
      <c r="E32" t="s">
        <v>17</v>
      </c>
      <c r="F32" s="5">
        <v>2369.64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25</v>
      </c>
      <c r="B34">
        <v>2796.4</v>
      </c>
      <c r="C34" t="s">
        <v>77</v>
      </c>
      <c r="D34" s="5">
        <v>0.08</v>
      </c>
      <c r="E34" t="s">
        <v>17</v>
      </c>
      <c r="F34" s="11">
        <f>B34*D34</f>
        <v>223.71200000000002</v>
      </c>
      <c r="J34" s="20"/>
      <c r="K34" s="30" t="s">
        <v>68</v>
      </c>
      <c r="L34" s="28">
        <f>SUM(L22:L33)</f>
        <v>0</v>
      </c>
      <c r="M34" s="34">
        <f>SUM(M22:M33)</f>
        <v>0</v>
      </c>
    </row>
    <row r="35" spans="1:11" ht="12.75">
      <c r="A35" s="4" t="s">
        <v>26</v>
      </c>
      <c r="B35" s="10"/>
      <c r="C35" s="10"/>
      <c r="F35" s="32">
        <f>SUM(F29:F34)</f>
        <v>5322.352</v>
      </c>
      <c r="K35" s="1" t="s">
        <v>72</v>
      </c>
    </row>
    <row r="36" spans="1:13" ht="12.75">
      <c r="A36" s="4" t="s">
        <v>27</v>
      </c>
      <c r="B36" s="4"/>
      <c r="J36" s="22" t="s">
        <v>45</v>
      </c>
      <c r="K36" s="22"/>
      <c r="L36" s="22" t="s">
        <v>73</v>
      </c>
      <c r="M36" s="22" t="s">
        <v>51</v>
      </c>
    </row>
    <row r="37" spans="1:13" ht="12.75">
      <c r="A37" t="s">
        <v>28</v>
      </c>
      <c r="C37">
        <v>152288</v>
      </c>
      <c r="D37">
        <v>219205.2</v>
      </c>
      <c r="E37">
        <v>2796.4</v>
      </c>
      <c r="F37" s="35">
        <f>C37/D37*E37</f>
        <v>1942.7375044022679</v>
      </c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29</v>
      </c>
      <c r="C38">
        <v>139932</v>
      </c>
      <c r="D38">
        <v>219205.2</v>
      </c>
      <c r="E38">
        <v>2796.4</v>
      </c>
      <c r="F38" s="35">
        <f>C38/D38*E38</f>
        <v>1785.1120539111298</v>
      </c>
      <c r="J38" s="20">
        <v>1</v>
      </c>
      <c r="K38" s="20"/>
      <c r="L38" s="25"/>
      <c r="M38" s="25"/>
    </row>
    <row r="39" spans="1:13" ht="12.75">
      <c r="A39" t="s">
        <v>30</v>
      </c>
      <c r="F39" s="11">
        <f>M34</f>
        <v>0</v>
      </c>
      <c r="J39" s="20">
        <v>2</v>
      </c>
      <c r="K39" s="20"/>
      <c r="L39" s="25"/>
      <c r="M39" s="25"/>
    </row>
    <row r="40" spans="1:13" ht="12.75">
      <c r="A40" t="s">
        <v>84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>
        <v>0.05</v>
      </c>
      <c r="E41" t="s">
        <v>17</v>
      </c>
      <c r="F41" s="11">
        <f>B41*D41</f>
        <v>139.82000000000002</v>
      </c>
      <c r="J41" s="20">
        <v>4</v>
      </c>
      <c r="K41" s="20"/>
      <c r="L41" s="25"/>
      <c r="M41" s="25"/>
    </row>
    <row r="42" spans="1:13" ht="12.75">
      <c r="A42" t="s">
        <v>31</v>
      </c>
      <c r="F42" s="5">
        <f>M48</f>
        <v>0</v>
      </c>
      <c r="J42" s="20">
        <v>5</v>
      </c>
      <c r="K42" s="20"/>
      <c r="L42" s="25"/>
      <c r="M42" s="25"/>
    </row>
    <row r="43" spans="1:13" ht="12.75">
      <c r="A43" t="s">
        <v>32</v>
      </c>
      <c r="F43" s="5"/>
      <c r="J43" s="20">
        <v>6</v>
      </c>
      <c r="K43" s="20"/>
      <c r="L43" s="25"/>
      <c r="M43" s="25"/>
    </row>
    <row r="44" spans="1:13" ht="12.75">
      <c r="A44" t="s">
        <v>33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0.26</v>
      </c>
      <c r="E45" t="s">
        <v>17</v>
      </c>
      <c r="F45" s="11">
        <f>B45*D45</f>
        <v>727.0640000000001</v>
      </c>
      <c r="J45" s="20">
        <v>8</v>
      </c>
      <c r="K45" s="20"/>
      <c r="L45" s="25"/>
      <c r="M45" s="25"/>
    </row>
    <row r="46" spans="1:13" ht="12.75">
      <c r="A46" s="4" t="s">
        <v>34</v>
      </c>
      <c r="B46" s="4"/>
      <c r="C46" s="10"/>
      <c r="F46" s="32">
        <f>SUM(F37:F45)</f>
        <v>4594.733558313398</v>
      </c>
      <c r="J46" s="20">
        <v>9</v>
      </c>
      <c r="K46" s="20"/>
      <c r="L46" s="25"/>
      <c r="M46" s="25"/>
    </row>
    <row r="47" spans="1:13" ht="12.75">
      <c r="A47" s="4" t="s">
        <v>35</v>
      </c>
      <c r="J47" s="20">
        <v>10</v>
      </c>
      <c r="K47" s="20"/>
      <c r="L47" s="25"/>
      <c r="M47" s="25"/>
    </row>
    <row r="48" spans="1:13" ht="12.75">
      <c r="A48" t="s">
        <v>36</v>
      </c>
      <c r="B48">
        <v>2796.4</v>
      </c>
      <c r="C48" t="s">
        <v>77</v>
      </c>
      <c r="F48" s="11">
        <v>391</v>
      </c>
      <c r="J48" s="20"/>
      <c r="K48" s="20"/>
      <c r="L48" s="31" t="s">
        <v>75</v>
      </c>
      <c r="M48" s="28">
        <f>SUM(M38:M47)</f>
        <v>0</v>
      </c>
    </row>
    <row r="49" spans="1:6" ht="12.75">
      <c r="A49" t="s">
        <v>37</v>
      </c>
      <c r="F49" s="5"/>
    </row>
    <row r="50" spans="1:6" ht="12.75">
      <c r="A50" s="7" t="s">
        <v>88</v>
      </c>
      <c r="F50" s="5"/>
    </row>
    <row r="51" spans="2:6" ht="12.75">
      <c r="B51">
        <v>2796.4</v>
      </c>
      <c r="C51" t="s">
        <v>16</v>
      </c>
      <c r="D51" s="11">
        <v>0.54</v>
      </c>
      <c r="E51" t="s">
        <v>17</v>
      </c>
      <c r="F51" s="11">
        <f>B51*D51</f>
        <v>1510.056</v>
      </c>
    </row>
    <row r="52" spans="1:6" ht="12.75">
      <c r="A52" s="4" t="s">
        <v>38</v>
      </c>
      <c r="F52" s="32">
        <f>F48+F51</f>
        <v>1901.056</v>
      </c>
    </row>
    <row r="53" ht="12.75">
      <c r="A53" s="4" t="s">
        <v>39</v>
      </c>
    </row>
    <row r="54" spans="1:6" ht="12.75">
      <c r="A54" s="7" t="s">
        <v>89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1.68</v>
      </c>
      <c r="E55" t="s">
        <v>17</v>
      </c>
      <c r="F55" s="11">
        <f>B55*D55</f>
        <v>4697.952</v>
      </c>
    </row>
    <row r="56" spans="1:6" ht="12.75">
      <c r="A56" s="4" t="s">
        <v>40</v>
      </c>
      <c r="F56" s="32">
        <f>SUM(F55)</f>
        <v>4697.952</v>
      </c>
    </row>
    <row r="57" spans="1:6" ht="12.75">
      <c r="A57" s="1" t="s">
        <v>41</v>
      </c>
      <c r="B57" s="1"/>
      <c r="F57" s="32">
        <f>F27+F35+F46+F52+F56</f>
        <v>23038.8635583134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184.3109084665072</v>
      </c>
    </row>
    <row r="59" spans="1:6" ht="15">
      <c r="A59" s="12" t="s">
        <v>44</v>
      </c>
      <c r="B59" s="12"/>
      <c r="C59" s="12"/>
      <c r="D59" s="12"/>
      <c r="E59" s="12"/>
      <c r="F59" s="42">
        <f>F57+F58</f>
        <v>23223.174466779907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92</v>
      </c>
    </row>
    <row r="61" spans="1:6" ht="12.75">
      <c r="A61" s="13"/>
      <c r="B61" s="39">
        <v>41214</v>
      </c>
      <c r="C61" s="40">
        <v>-193970</v>
      </c>
      <c r="D61" s="43">
        <f>F20</f>
        <v>30690.08</v>
      </c>
      <c r="E61" s="43">
        <f>F59</f>
        <v>23223.174466779907</v>
      </c>
      <c r="F61" s="44">
        <f>C61+D61-E61</f>
        <v>-186503.0944667799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2012-01-21T13:49:27Z</dcterms:modified>
  <cp:category/>
  <cp:version/>
  <cp:contentType/>
  <cp:contentStatus/>
</cp:coreProperties>
</file>