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<sst xmlns="http://schemas.openxmlformats.org/spreadsheetml/2006/main" count="189" uniqueCount="134">
  <si>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</si>
  <si>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</si>
  <si>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</si>
  <si>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</si>
  <si>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</si>
  <si>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</si>
  <si>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</si>
  <si>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</si>
  <si>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</si>
  <si>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</si>
  <si>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</si>
  <si>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</si>
  <si>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</si>
  <si>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</si>
  <si>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</si>
  <si>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</si>
  <si>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</si>
  <si>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</si>
  <si>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</si>
  <si>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</si>
  <si>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</si>
  <si>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</si>
  <si>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</si>
  <si>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</si>
  <si>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</si>
  <si>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</si>
  <si>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</si>
  <si>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</si>
  <si>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</si>
  <si>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</si>
  <si>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</si>
  <si>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</si>
  <si>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</si>
  <si>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</si>
  <si>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</si>
  <si>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</si>
  <si>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</si>
  <si>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</si>
  <si>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</si>
  <si>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</si>
  <si>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</si>
  <si>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</si>
  <si>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</si>
  <si>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</si>
  <si>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</si>
  <si>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</si>
  <si>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</si>
  <si>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</si>
  <si>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</si>
  <si>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</si>
  <si>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</si>
  <si>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</si>
  <si>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</si>
  <si>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</si>
  <si>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</si>
  <si>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</si>
  <si>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</si>
  <si>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</si>
  <si>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</si>
  <si>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</si>
  <si>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</si>
  <si>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</si>
  <si>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</si>
  <si>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</si>
  <si>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</si>
  <si>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</si>
  <si>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</si>
  <si>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</si>
  <si>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</si>
  <si>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</si>
  <si>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</si>
  <si>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</si>
  <si>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</si>
  <si>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</si>
  <si>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</si>
  <si>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</si>
  <si>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</si>
  <si>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</si>
  <si>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</si>
  <si>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</si>
  <si>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</si>
  <si>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</si>
  <si>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</si>
  <si>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</si>
  <si>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</si>
  <si>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</si>
  <si>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</si>
  <si>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</si>
  <si>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</si>
  <si>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</si>
  <si>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</si>
  <si>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</si>
  <si>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</si>
  <si>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</si>
  <si>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</si>
  <si>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</si>
  <si>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</si>
  <si>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</si>
  <si>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</si>
  <si>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</si>
  <si>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</si>
  <si>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</si>
  <si>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</si>
  <si>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</si>
  <si>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</si>
  <si>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</si>
  <si>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>2шт</t>
  </si>
  <si>
    <t>4шт</t>
  </si>
  <si>
    <t>ост.на 01.04.</t>
  </si>
  <si>
    <t>март</t>
  </si>
  <si>
    <t xml:space="preserve">                    за март  2011 г.</t>
  </si>
  <si>
    <t>Прочистка канализации</t>
  </si>
  <si>
    <t>Смена труб Д 32 м/пл (16мп)</t>
  </si>
  <si>
    <t>Труба Д 32 м/пл</t>
  </si>
  <si>
    <t>16мп</t>
  </si>
  <si>
    <t>Уголок 32</t>
  </si>
  <si>
    <t>3шт</t>
  </si>
  <si>
    <t>Уголок 20</t>
  </si>
  <si>
    <t>32шт</t>
  </si>
  <si>
    <t>Труба Д 20 м/пл</t>
  </si>
  <si>
    <t>8мп</t>
  </si>
  <si>
    <t>Тройник 32</t>
  </si>
  <si>
    <t>8шт</t>
  </si>
  <si>
    <t>Муфта разъемная 20</t>
  </si>
  <si>
    <t>Муфта разъемная 32</t>
  </si>
  <si>
    <t>1шт</t>
  </si>
  <si>
    <t>Муфта паечная 32</t>
  </si>
  <si>
    <t>Вентиль Д 15</t>
  </si>
  <si>
    <t>Вентиль Д 25</t>
  </si>
  <si>
    <t>Смена вентиля Д 25 (1шт)</t>
  </si>
  <si>
    <t>Смена труб Д 20 м/пл (8мп)</t>
  </si>
  <si>
    <t>Смена вентиля Д 15 (1шт)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</si>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</sst>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110</v>
      </c>
    </row>
    <row r="3" spans="2:13" ht="12.75">
      <c r="B3" s="1" t="s">
        <v>1</v>
      </c>
      <c r="C3" s="8" t="s">
        <v>109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2042.8</v>
      </c>
      <c r="F7" t="s">
        <v>94</v>
      </c>
      <c r="J7" s="15"/>
      <c r="K7" s="15" t="s">
        <v>70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640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220</v>
      </c>
      <c r="F10" t="s">
        <v>94</v>
      </c>
      <c r="J10" s="16"/>
      <c r="K10" s="18" t="s">
        <v>75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2354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136</v>
      </c>
      <c r="F12" t="s">
        <v>94</v>
      </c>
      <c r="J12" s="16"/>
      <c r="K12" s="18" t="s">
        <v>74</v>
      </c>
      <c r="L12" s="23">
        <v>1</v>
      </c>
      <c r="M12" s="34">
        <f>L12*81.37*1.262</f>
        <v>102.68894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21398.63</v>
      </c>
      <c r="J16" s="15" t="s">
        <v>80</v>
      </c>
      <c r="K16" s="26" t="s">
        <v>81</v>
      </c>
      <c r="L16" s="21">
        <v>3.47</v>
      </c>
      <c r="M16" s="34">
        <f>L16*81.37*1.262</f>
        <v>356.3306218</v>
      </c>
    </row>
    <row r="17" spans="1:13" ht="12.75">
      <c r="A17" t="s">
        <v>11</v>
      </c>
      <c r="F17" s="5">
        <v>17056.87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0.797101029364964</v>
      </c>
      <c r="J18" s="20"/>
      <c r="K18" s="27" t="s">
        <v>84</v>
      </c>
      <c r="L18" s="28">
        <f>SUM(L7:L17)</f>
        <v>12.47</v>
      </c>
      <c r="M18" s="35">
        <f>SUM(M7:M17)</f>
        <v>1280.5310818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17056.87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112</v>
      </c>
      <c r="L23" s="25">
        <v>24.8</v>
      </c>
      <c r="M23" s="34">
        <f>L23*81.37*1.15*1.262</f>
        <v>2928.6885687999998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129</v>
      </c>
      <c r="L24" s="25">
        <v>1.03</v>
      </c>
      <c r="M24" s="34">
        <f>L24*81.37*1.15*1.262</f>
        <v>121.63504943000001</v>
      </c>
    </row>
    <row r="25" spans="1:13" ht="12.75">
      <c r="A25" t="s">
        <v>17</v>
      </c>
      <c r="D25" t="s">
        <v>104</v>
      </c>
      <c r="F25" s="11">
        <v>2175.69</v>
      </c>
      <c r="J25" s="20">
        <v>4</v>
      </c>
      <c r="K25" s="20" t="s">
        <v>130</v>
      </c>
      <c r="L25" s="25">
        <v>12.4</v>
      </c>
      <c r="M25" s="34">
        <f>L25*81.37*1.15*1.262</f>
        <v>1464.3442843999999</v>
      </c>
    </row>
    <row r="26" spans="1:13" ht="12.75">
      <c r="A26" t="s">
        <v>18</v>
      </c>
      <c r="J26" s="20">
        <v>5</v>
      </c>
      <c r="K26" s="20" t="s">
        <v>131</v>
      </c>
      <c r="L26" s="25">
        <v>0.81</v>
      </c>
      <c r="M26" s="34">
        <f aca="true" t="shared" si="0" ref="M25:M32">L26*81.37*1.15*1.262</f>
        <v>95.65474761000002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132</v>
      </c>
      <c r="L27" s="25">
        <v>0.14</v>
      </c>
      <c r="M27" s="34">
        <f t="shared" si="0"/>
        <v>16.532919340000003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8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9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10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220</v>
      </c>
      <c r="C31" t="s">
        <v>20</v>
      </c>
      <c r="D31" s="11">
        <v>2.3</v>
      </c>
      <c r="E31" t="s">
        <v>21</v>
      </c>
      <c r="F31" s="5">
        <v>0</v>
      </c>
      <c r="J31" s="20">
        <v>11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12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2354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84</v>
      </c>
      <c r="L33" s="28">
        <f>SUM(L22:L32)</f>
        <v>44.010000000000005</v>
      </c>
      <c r="M33" s="35">
        <f>SUM(M22:M32)</f>
        <v>5197.24128681</v>
      </c>
    </row>
    <row r="34" ht="12.75">
      <c r="K34" s="31" t="s">
        <v>88</v>
      </c>
    </row>
    <row r="35" spans="1:13" ht="12.75">
      <c r="A35" s="6" t="s">
        <v>28</v>
      </c>
      <c r="D35" t="s">
        <v>105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136</v>
      </c>
      <c r="C36" t="s">
        <v>20</v>
      </c>
      <c r="D36" s="5">
        <v>6.17</v>
      </c>
      <c r="E36" t="s">
        <v>21</v>
      </c>
      <c r="F36" s="5">
        <v>905.11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29</v>
      </c>
      <c r="K38" s="1" t="s">
        <v>89</v>
      </c>
    </row>
    <row r="39" spans="1:13" ht="12.75">
      <c r="A39" s="7" t="s">
        <v>30</v>
      </c>
      <c r="B39" s="7"/>
      <c r="C39" s="7" t="s">
        <v>31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2042.8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3">
        <f>F25+F36+F40</f>
        <v>3080.8</v>
      </c>
      <c r="J41" s="20">
        <v>1</v>
      </c>
      <c r="K41" s="20" t="s">
        <v>113</v>
      </c>
      <c r="L41" s="25" t="s">
        <v>114</v>
      </c>
      <c r="M41" s="25">
        <v>2176</v>
      </c>
    </row>
    <row r="42" spans="1:13" ht="12.75">
      <c r="A42" s="4" t="s">
        <v>32</v>
      </c>
      <c r="J42" s="20">
        <v>2</v>
      </c>
      <c r="K42" s="20" t="s">
        <v>115</v>
      </c>
      <c r="L42" s="25" t="s">
        <v>116</v>
      </c>
      <c r="M42" s="25">
        <v>81.45</v>
      </c>
    </row>
    <row r="43" spans="10:13" ht="12.75">
      <c r="J43" s="20">
        <v>3</v>
      </c>
      <c r="K43" s="20" t="s">
        <v>117</v>
      </c>
      <c r="L43" s="25" t="s">
        <v>118</v>
      </c>
      <c r="M43" s="25">
        <v>192</v>
      </c>
    </row>
    <row r="44" spans="1:13" ht="12.75">
      <c r="A44" t="s">
        <v>33</v>
      </c>
      <c r="J44" s="20">
        <v>4</v>
      </c>
      <c r="K44" s="20" t="s">
        <v>119</v>
      </c>
      <c r="L44" s="25" t="s">
        <v>120</v>
      </c>
      <c r="M44" s="25">
        <v>440</v>
      </c>
    </row>
    <row r="45" spans="2:13" ht="12.75">
      <c r="B45">
        <v>2042.8</v>
      </c>
      <c r="C45" t="s">
        <v>94</v>
      </c>
      <c r="D45" s="36"/>
      <c r="E45">
        <v>76.53</v>
      </c>
      <c r="F45" s="11">
        <v>1431</v>
      </c>
      <c r="J45" s="20">
        <v>5</v>
      </c>
      <c r="K45" s="20" t="s">
        <v>121</v>
      </c>
      <c r="L45" s="25" t="s">
        <v>122</v>
      </c>
      <c r="M45" s="25">
        <v>144</v>
      </c>
    </row>
    <row r="46" spans="1:13" ht="12.75">
      <c r="A46" t="s">
        <v>34</v>
      </c>
      <c r="J46" s="20">
        <v>6</v>
      </c>
      <c r="K46" s="20" t="s">
        <v>123</v>
      </c>
      <c r="L46" s="25" t="s">
        <v>122</v>
      </c>
      <c r="M46" s="25">
        <v>720</v>
      </c>
    </row>
    <row r="47" spans="2:13" ht="12.75">
      <c r="B47">
        <v>2042.8</v>
      </c>
      <c r="C47" t="s">
        <v>94</v>
      </c>
      <c r="D47" s="36"/>
      <c r="E47">
        <v>28.05</v>
      </c>
      <c r="F47" s="11">
        <v>555</v>
      </c>
      <c r="J47" s="20">
        <v>7</v>
      </c>
      <c r="K47" s="20" t="s">
        <v>124</v>
      </c>
      <c r="L47" s="25" t="s">
        <v>125</v>
      </c>
      <c r="M47" s="25">
        <v>190</v>
      </c>
    </row>
    <row r="48" spans="1:13" ht="12.75">
      <c r="A48" t="s">
        <v>35</v>
      </c>
      <c r="J48" s="20">
        <v>8</v>
      </c>
      <c r="K48" s="20" t="s">
        <v>126</v>
      </c>
      <c r="L48" s="25" t="s">
        <v>107</v>
      </c>
      <c r="M48" s="25">
        <v>56</v>
      </c>
    </row>
    <row r="49" spans="2:13" ht="12.75">
      <c r="B49">
        <f>F49/D49</f>
        <v>296</v>
      </c>
      <c r="C49" t="s">
        <v>36</v>
      </c>
      <c r="D49" s="5">
        <v>2.73</v>
      </c>
      <c r="E49" t="s">
        <v>21</v>
      </c>
      <c r="F49" s="5">
        <v>808.08</v>
      </c>
      <c r="J49" s="20">
        <v>9</v>
      </c>
      <c r="K49" s="20" t="s">
        <v>127</v>
      </c>
      <c r="L49" s="25" t="s">
        <v>125</v>
      </c>
      <c r="M49" s="25">
        <v>135</v>
      </c>
    </row>
    <row r="50" spans="1:13" ht="12.75">
      <c r="A50" t="s">
        <v>37</v>
      </c>
      <c r="J50" s="20">
        <v>10</v>
      </c>
      <c r="K50" s="20" t="s">
        <v>128</v>
      </c>
      <c r="L50" s="25" t="s">
        <v>125</v>
      </c>
      <c r="M50" s="25">
        <v>325</v>
      </c>
    </row>
    <row r="51" spans="2:13" ht="12.75">
      <c r="B51">
        <v>640</v>
      </c>
      <c r="C51" t="s">
        <v>20</v>
      </c>
      <c r="D51" s="5">
        <v>0.06</v>
      </c>
      <c r="E51" t="s">
        <v>21</v>
      </c>
      <c r="F51" s="5">
        <f>B51*D51</f>
        <v>38.4</v>
      </c>
      <c r="J51" s="20">
        <v>11</v>
      </c>
      <c r="K51" s="20" t="s">
        <v>133</v>
      </c>
      <c r="L51" s="25" t="s">
        <v>106</v>
      </c>
      <c r="M51" s="25">
        <v>11.36</v>
      </c>
    </row>
    <row r="52" spans="1:13" ht="12.75">
      <c r="A52" t="s">
        <v>38</v>
      </c>
      <c r="B52">
        <v>2042.8</v>
      </c>
      <c r="C52" t="s">
        <v>94</v>
      </c>
      <c r="D52" s="5">
        <v>0.11</v>
      </c>
      <c r="E52" t="s">
        <v>21</v>
      </c>
      <c r="F52" s="11">
        <f>B52*D52</f>
        <v>224.708</v>
      </c>
      <c r="J52" s="20">
        <v>12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13</v>
      </c>
      <c r="K53" s="20"/>
      <c r="L53" s="25"/>
      <c r="M53" s="25"/>
    </row>
    <row r="54" spans="10:13" ht="12.75">
      <c r="J54" s="20">
        <v>14</v>
      </c>
      <c r="K54" s="20"/>
      <c r="L54" s="25"/>
      <c r="M54" s="25"/>
    </row>
    <row r="55" spans="1:13" ht="12.75">
      <c r="A55" s="4" t="s">
        <v>40</v>
      </c>
      <c r="B55" s="10"/>
      <c r="C55" s="10"/>
      <c r="F55" s="33">
        <f>SUM(F45:F54)</f>
        <v>3057.188</v>
      </c>
      <c r="J55" s="20"/>
      <c r="K55" s="20"/>
      <c r="L55" s="32" t="s">
        <v>92</v>
      </c>
      <c r="M55" s="35">
        <f>SUM(M41:M54)</f>
        <v>4470.8099999999995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2042.8</v>
      </c>
      <c r="F59" s="37">
        <f>C59/D59*E59</f>
        <v>1401.8406806500407</v>
      </c>
    </row>
    <row r="60" spans="1:6" ht="12.75">
      <c r="A60" t="s">
        <v>43</v>
      </c>
      <c r="C60">
        <v>137133</v>
      </c>
      <c r="D60">
        <v>218626.3</v>
      </c>
      <c r="E60">
        <v>2042.8</v>
      </c>
      <c r="F60" s="37">
        <f>C60/D60*E60</f>
        <v>1281.343060738804</v>
      </c>
    </row>
    <row r="61" spans="1:6" ht="12.75">
      <c r="A61" t="s">
        <v>44</v>
      </c>
      <c r="F61" s="5">
        <v>5197.24</v>
      </c>
    </row>
    <row r="62" ht="12.75">
      <c r="A62" t="s">
        <v>102</v>
      </c>
    </row>
    <row r="63" spans="2:6" ht="12.75">
      <c r="B63">
        <v>2042.8</v>
      </c>
      <c r="C63" t="s">
        <v>20</v>
      </c>
      <c r="D63" s="5">
        <v>0.05</v>
      </c>
      <c r="E63" t="s">
        <v>21</v>
      </c>
      <c r="F63" s="11">
        <f>B63*D63</f>
        <v>102.14</v>
      </c>
    </row>
    <row r="64" spans="1:6" ht="12.75">
      <c r="A64" t="s">
        <v>45</v>
      </c>
      <c r="F64" s="5">
        <v>4470.81</v>
      </c>
    </row>
    <row r="65" ht="12.75">
      <c r="A65" t="s">
        <v>46</v>
      </c>
    </row>
    <row r="66" ht="12.75">
      <c r="A66" t="s">
        <v>47</v>
      </c>
    </row>
    <row r="67" spans="2:6" ht="12.75">
      <c r="B67">
        <v>2042.8</v>
      </c>
      <c r="C67" t="s">
        <v>20</v>
      </c>
      <c r="D67" s="11">
        <v>0.21</v>
      </c>
      <c r="E67" t="s">
        <v>21</v>
      </c>
      <c r="F67" s="11">
        <f>B67*D67</f>
        <v>428.988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12882.361741388844</v>
      </c>
    </row>
    <row r="71" ht="12.75">
      <c r="A71" s="4" t="s">
        <v>50</v>
      </c>
    </row>
    <row r="72" spans="1:6" ht="12.75">
      <c r="A72" t="s">
        <v>51</v>
      </c>
      <c r="B72">
        <v>2042.8</v>
      </c>
      <c r="C72" t="s">
        <v>94</v>
      </c>
      <c r="F72" s="11">
        <v>306</v>
      </c>
    </row>
    <row r="73" ht="12.75">
      <c r="A73" t="s">
        <v>52</v>
      </c>
    </row>
    <row r="74" ht="12.75">
      <c r="A74" s="7" t="s">
        <v>101</v>
      </c>
    </row>
    <row r="75" spans="2:6" ht="12.75">
      <c r="B75">
        <v>2042.8</v>
      </c>
      <c r="C75" t="s">
        <v>20</v>
      </c>
      <c r="D75" s="11">
        <v>0.51</v>
      </c>
      <c r="E75" t="s">
        <v>21</v>
      </c>
      <c r="F75" s="11">
        <f>B75*D75</f>
        <v>1041.828</v>
      </c>
    </row>
    <row r="76" spans="1:6" ht="12.75">
      <c r="A76" s="4" t="s">
        <v>53</v>
      </c>
      <c r="F76" s="33">
        <f>F72+F75</f>
        <v>1347.828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2042.8</v>
      </c>
      <c r="C80" t="s">
        <v>20</v>
      </c>
      <c r="D80" s="11">
        <v>1.82</v>
      </c>
      <c r="E80" t="s">
        <v>21</v>
      </c>
      <c r="F80" s="11">
        <f>B80*D80</f>
        <v>3717.896</v>
      </c>
      <c r="G80" s="7"/>
      <c r="H80" s="7"/>
      <c r="I80" s="7"/>
    </row>
    <row r="81" spans="1:6" ht="12.75">
      <c r="A81" s="4" t="s">
        <v>56</v>
      </c>
      <c r="F81" s="8">
        <f>SUM(F80)</f>
        <v>3717.896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24086.073741388846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192.68858993111076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24278.762331319955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108</v>
      </c>
    </row>
    <row r="89" spans="1:6" ht="12.75">
      <c r="A89" s="13"/>
      <c r="B89" s="42">
        <v>40603</v>
      </c>
      <c r="C89" s="43">
        <v>-137455</v>
      </c>
      <c r="D89" s="23">
        <v>17057</v>
      </c>
      <c r="E89" s="23">
        <v>24279</v>
      </c>
      <c r="F89" s="45">
        <f>C89+D89-E89</f>
        <v>-144677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2011-05-24T13:12:27Z</dcterms:modified>
  <cp:category/>
  <cp:version/>
  <cp:contentType/>
  <cp:contentStatus/>
</cp:coreProperties>
</file>