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<sst xmlns="http://schemas.openxmlformats.org/spreadsheetml/2006/main" count="177" uniqueCount="129">
  <si>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</si>
  <si>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</si>
  <si>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</si>
  <si>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</si>
  <si>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</si>
  <si>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</si>
  <si>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</si>
  <si>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</si>
  <si>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</si>
  <si>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</si>
  <si>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</si>
  <si>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</si>
  <si>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</si>
  <si>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</si>
  <si>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</si>
  <si>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</si>
  <si>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</si>
  <si>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</si>
  <si>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</si>
  <si>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</si>
  <si>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</si>
  <si>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</si>
  <si>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</si>
  <si>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</si>
  <si>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</si>
  <si>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</si>
  <si>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</si>
  <si>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</si>
  <si>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</si>
  <si>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</si>
  <si>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</si>
  <si>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</si>
  <si>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</si>
  <si>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</si>
  <si>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</si>
  <si>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</si>
  <si>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</si>
  <si>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</si>
  <si>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</si>
  <si>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</si>
  <si>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</si>
  <si>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</si>
  <si>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</si>
  <si>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</si>
  <si>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</si>
  <si>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</si>
  <si>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</si>
  <si>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</si>
  <si>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</si>
  <si>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</si>
  <si>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</si>
  <si>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</si>
  <si>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</si>
  <si>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</si>
  <si>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</si>
  <si>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</si>
  <si>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</si>
  <si>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</si>
  <si>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</si>
  <si>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</si>
  <si>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</si>
  <si>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</si>
  <si>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</si>
  <si>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</si>
  <si>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</si>
  <si>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</si>
  <si>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</si>
  <si>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</si>
  <si>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</si>
  <si>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</si>
  <si>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</si>
  <si>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</si>
  <si>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</si>
  <si>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</si>
  <si>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</si>
  <si>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</si>
  <si>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</si>
  <si>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</si>
  <si>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</si>
  <si>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</si>
  <si>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</si>
  <si>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</si>
  <si>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</si>
  <si>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</si>
  <si>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</si>
  <si>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</si>
  <si>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</si>
  <si>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</si>
  <si>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</si>
  <si>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</si>
  <si>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</si>
  <si>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</si>
  <si>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</si>
  <si>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</si>
  <si>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</si>
  <si>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</si>
  <si>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</si>
  <si>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</si>
  <si>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</si>
  <si>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</si>
  <si>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</si>
  <si>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</si>
  <si>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</si>
  <si>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ост.на 01.07</t>
  </si>
  <si>
    <t>июнь</t>
  </si>
  <si>
    <t xml:space="preserve">                    за июнь  2011 г.</t>
  </si>
  <si>
    <t>Труба Д 25 м/пл</t>
  </si>
  <si>
    <t>Труба Д 20 м/пл</t>
  </si>
  <si>
    <t>Муфта разъемная 25</t>
  </si>
  <si>
    <t>Муфта неразъемная 25</t>
  </si>
  <si>
    <t>4шт</t>
  </si>
  <si>
    <t>Тройник 25</t>
  </si>
  <si>
    <t>2шт</t>
  </si>
  <si>
    <t>Уголок 25</t>
  </si>
  <si>
    <t>Уголок 20</t>
  </si>
  <si>
    <t>Вентиль Д 15</t>
  </si>
  <si>
    <t>Смена вентилдя Д 15 (1шт)</t>
  </si>
  <si>
    <t>Смена труб Д 20 м/пл (5мп)</t>
  </si>
  <si>
    <t>5мп</t>
  </si>
  <si>
    <t>Смена труб Д 25 м/пл (16мп)</t>
  </si>
  <si>
    <t>16мп</t>
  </si>
  <si>
    <t>6шт</t>
  </si>
  <si>
    <t>7шт</t>
  </si>
  <si>
    <t>8шт</t>
  </si>
  <si>
    <t>Муфта неразъемная 20</t>
  </si>
  <si>
    <t>Круг отрезной</t>
  </si>
  <si>
    <t>Завоз песка в песочницы</t>
  </si>
  <si>
    <t>Песок</t>
  </si>
  <si>
    <t>1,3м3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</si>
</sst>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28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1315</v>
      </c>
      <c r="F7" t="s">
        <v>91</v>
      </c>
      <c r="J7" s="15"/>
      <c r="K7" s="15" t="s">
        <v>69</v>
      </c>
      <c r="L7" s="21">
        <v>0</v>
      </c>
      <c r="M7" s="33">
        <f>L7*81.377*1.262</f>
        <v>0</v>
      </c>
    </row>
    <row r="8" spans="1:13" ht="12.75">
      <c r="A8" t="s">
        <v>4</v>
      </c>
      <c r="E8">
        <v>696</v>
      </c>
      <c r="F8" t="s">
        <v>91</v>
      </c>
      <c r="J8" s="16"/>
      <c r="K8" s="16" t="s">
        <v>70</v>
      </c>
      <c r="L8" s="23">
        <v>0</v>
      </c>
      <c r="M8" s="33">
        <f>L8*81.377*1.262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286</v>
      </c>
      <c r="F10" t="s">
        <v>91</v>
      </c>
      <c r="J10" s="16"/>
      <c r="K10" s="18" t="s">
        <v>74</v>
      </c>
      <c r="L10" s="23">
        <v>0</v>
      </c>
      <c r="M10" s="33">
        <f>L10*81.377*1.262</f>
        <v>0</v>
      </c>
    </row>
    <row r="11" spans="1:13" ht="12.75">
      <c r="A11" t="s">
        <v>7</v>
      </c>
      <c r="E11">
        <v>2478</v>
      </c>
      <c r="F11" t="s">
        <v>91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86</v>
      </c>
      <c r="F12" t="s">
        <v>91</v>
      </c>
      <c r="J12" s="16"/>
      <c r="K12" s="18" t="s">
        <v>73</v>
      </c>
      <c r="L12" s="23">
        <v>3</v>
      </c>
      <c r="M12" s="33">
        <f>L12*81.377*1.262</f>
        <v>308.09332199999994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L15*81.377*1.262</f>
        <v>0</v>
      </c>
    </row>
    <row r="16" spans="1:13" ht="12.75">
      <c r="A16" s="2" t="s">
        <v>10</v>
      </c>
      <c r="F16" s="11">
        <v>13255.2</v>
      </c>
      <c r="J16" s="15" t="s">
        <v>79</v>
      </c>
      <c r="K16" s="26" t="s">
        <v>80</v>
      </c>
      <c r="L16" s="21">
        <v>0</v>
      </c>
      <c r="M16" s="33">
        <f>L16*81.377*1.262</f>
        <v>0</v>
      </c>
    </row>
    <row r="17" spans="1:13" ht="12.75">
      <c r="A17" t="s">
        <v>11</v>
      </c>
      <c r="F17" s="5">
        <v>16127.39</v>
      </c>
      <c r="J17" s="16" t="s">
        <v>81</v>
      </c>
      <c r="K17" s="18" t="s">
        <v>82</v>
      </c>
      <c r="L17" s="23">
        <v>4.76</v>
      </c>
      <c r="M17" s="33">
        <f>L17*81.377*1.262</f>
        <v>488.84140424</v>
      </c>
    </row>
    <row r="18" spans="2:13" ht="12.75">
      <c r="B18" t="s">
        <v>12</v>
      </c>
      <c r="F18" s="9">
        <f>F17/F16</f>
        <v>1.2166840183475163</v>
      </c>
      <c r="J18" s="20"/>
      <c r="K18" s="27" t="s">
        <v>83</v>
      </c>
      <c r="L18" s="28">
        <f>SUM(L7:L17)</f>
        <v>7.76</v>
      </c>
      <c r="M18" s="34">
        <f>SUM(M7:M17)</f>
        <v>796.9347262399999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16127.39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3">
        <v>1</v>
      </c>
      <c r="K22" s="45" t="s">
        <v>119</v>
      </c>
      <c r="L22" s="23">
        <v>24.8</v>
      </c>
      <c r="M22" s="33">
        <f>L22*81.37*1.15*1.262</f>
        <v>2928.6885687999998</v>
      </c>
    </row>
    <row r="23" spans="10:13" ht="12.75">
      <c r="J23" s="23">
        <v>2</v>
      </c>
      <c r="K23" s="45" t="s">
        <v>117</v>
      </c>
      <c r="L23" s="23">
        <v>7.75</v>
      </c>
      <c r="M23" s="33">
        <f>L23*81.37*1.15*1.262</f>
        <v>915.2151777500001</v>
      </c>
    </row>
    <row r="24" spans="1:13" ht="12.75">
      <c r="A24" s="4" t="s">
        <v>16</v>
      </c>
      <c r="B24" s="4"/>
      <c r="C24" s="4"/>
      <c r="D24" s="4"/>
      <c r="E24" s="4"/>
      <c r="F24" s="4"/>
      <c r="J24" s="23">
        <v>3</v>
      </c>
      <c r="K24" s="45" t="s">
        <v>116</v>
      </c>
      <c r="L24" s="23">
        <v>0.81</v>
      </c>
      <c r="M24" s="33">
        <f>L24*81.37*1.15*1.262</f>
        <v>95.65474761000002</v>
      </c>
    </row>
    <row r="25" spans="1:13" ht="12.75">
      <c r="A25" t="s">
        <v>17</v>
      </c>
      <c r="D25" t="s">
        <v>102</v>
      </c>
      <c r="F25" s="11">
        <v>2175.69</v>
      </c>
      <c r="J25" s="23">
        <v>4</v>
      </c>
      <c r="K25" s="45" t="s">
        <v>126</v>
      </c>
      <c r="L25" s="23">
        <v>1.08</v>
      </c>
      <c r="M25" s="33">
        <f>L25*81.37*1.15*1.262</f>
        <v>127.53966348000002</v>
      </c>
    </row>
    <row r="26" spans="1:13" ht="12.75">
      <c r="A26" t="s">
        <v>18</v>
      </c>
      <c r="J26" s="23">
        <v>5</v>
      </c>
      <c r="K26" s="45"/>
      <c r="L26" s="23"/>
      <c r="M26" s="33">
        <f>L26*81.37*1.15*1.262</f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5">
        <v>6</v>
      </c>
      <c r="K27" s="46"/>
      <c r="L27" s="25"/>
      <c r="M27" s="33">
        <f>L27*81.37*1.15*1.262</f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30" t="s">
        <v>83</v>
      </c>
      <c r="L28" s="28">
        <v>0</v>
      </c>
      <c r="M28" s="33">
        <f>SUM(M22:M27)</f>
        <v>4067.0981576399995</v>
      </c>
    </row>
    <row r="29" spans="1:11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K29" s="1" t="s">
        <v>87</v>
      </c>
    </row>
    <row r="30" spans="1:13" ht="12.75">
      <c r="A30" t="s">
        <v>24</v>
      </c>
      <c r="J30" s="22" t="s">
        <v>60</v>
      </c>
      <c r="K30" s="22"/>
      <c r="L30" s="22" t="s">
        <v>88</v>
      </c>
      <c r="M30" s="22" t="s">
        <v>66</v>
      </c>
    </row>
    <row r="31" spans="1:13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  <c r="J31" s="23" t="s">
        <v>61</v>
      </c>
      <c r="K31" s="23" t="s">
        <v>62</v>
      </c>
      <c r="L31" s="23"/>
      <c r="M31" s="23" t="s">
        <v>89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  <c r="J32" s="23">
        <v>1</v>
      </c>
      <c r="K32" s="45" t="s">
        <v>106</v>
      </c>
      <c r="L32" s="23" t="s">
        <v>120</v>
      </c>
      <c r="M32" s="23">
        <v>1280</v>
      </c>
    </row>
    <row r="33" spans="1:13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  <c r="J33" s="23">
        <v>2</v>
      </c>
      <c r="K33" s="45" t="s">
        <v>107</v>
      </c>
      <c r="L33" s="23" t="s">
        <v>118</v>
      </c>
      <c r="M33" s="23">
        <v>275</v>
      </c>
    </row>
    <row r="34" spans="10:13" ht="12.75">
      <c r="J34" s="23">
        <v>3</v>
      </c>
      <c r="K34" s="45" t="s">
        <v>108</v>
      </c>
      <c r="L34" s="23" t="s">
        <v>122</v>
      </c>
      <c r="M34" s="23">
        <v>980</v>
      </c>
    </row>
    <row r="35" spans="1:13" ht="12.75">
      <c r="A35" s="6" t="s">
        <v>28</v>
      </c>
      <c r="J35" s="23">
        <v>4</v>
      </c>
      <c r="K35" s="45" t="s">
        <v>109</v>
      </c>
      <c r="L35" s="23" t="s">
        <v>123</v>
      </c>
      <c r="M35" s="23">
        <v>200</v>
      </c>
    </row>
    <row r="36" spans="2:13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  <c r="J36" s="23">
        <v>5</v>
      </c>
      <c r="K36" s="45" t="s">
        <v>111</v>
      </c>
      <c r="L36" s="23" t="s">
        <v>112</v>
      </c>
      <c r="M36" s="23">
        <v>34</v>
      </c>
    </row>
    <row r="37" spans="10:13" ht="12.75">
      <c r="J37" s="23">
        <v>6</v>
      </c>
      <c r="K37" s="45" t="s">
        <v>113</v>
      </c>
      <c r="L37" s="23" t="s">
        <v>121</v>
      </c>
      <c r="M37" s="23">
        <v>60</v>
      </c>
    </row>
    <row r="38" spans="1:13" ht="12.75">
      <c r="A38" t="s">
        <v>29</v>
      </c>
      <c r="J38" s="23">
        <v>7</v>
      </c>
      <c r="K38" s="45" t="s">
        <v>114</v>
      </c>
      <c r="L38" s="23" t="s">
        <v>110</v>
      </c>
      <c r="M38" s="23">
        <v>24</v>
      </c>
    </row>
    <row r="39" spans="1:13" ht="12.75">
      <c r="A39" s="7" t="s">
        <v>30</v>
      </c>
      <c r="B39" s="7"/>
      <c r="C39" s="7" t="s">
        <v>31</v>
      </c>
      <c r="D39" s="7"/>
      <c r="J39" s="23">
        <v>8</v>
      </c>
      <c r="K39" s="45" t="s">
        <v>115</v>
      </c>
      <c r="L39" s="23" t="s">
        <v>112</v>
      </c>
      <c r="M39" s="23">
        <v>270</v>
      </c>
    </row>
    <row r="40" spans="2:13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  <c r="J40" s="23">
        <v>9</v>
      </c>
      <c r="K40" s="45" t="s">
        <v>124</v>
      </c>
      <c r="L40" s="23" t="s">
        <v>112</v>
      </c>
      <c r="M40" s="23">
        <v>40</v>
      </c>
    </row>
    <row r="41" spans="1:13" ht="12.75">
      <c r="A41" s="4" t="s">
        <v>57</v>
      </c>
      <c r="F41" s="32">
        <f>F25+F36+F40</f>
        <v>2175.69</v>
      </c>
      <c r="J41" s="25">
        <v>10</v>
      </c>
      <c r="K41" s="46" t="s">
        <v>125</v>
      </c>
      <c r="L41" s="25" t="s">
        <v>112</v>
      </c>
      <c r="M41" s="25">
        <v>23.8</v>
      </c>
    </row>
    <row r="42" spans="1:13" ht="12.75">
      <c r="A42" s="4" t="s">
        <v>32</v>
      </c>
      <c r="J42" s="25">
        <v>11</v>
      </c>
      <c r="K42" s="46" t="s">
        <v>127</v>
      </c>
      <c r="L42" s="25" t="s">
        <v>128</v>
      </c>
      <c r="M42" s="25">
        <v>275.42</v>
      </c>
    </row>
    <row r="43" spans="10:13" ht="12.75">
      <c r="J43" s="25">
        <v>12</v>
      </c>
      <c r="K43" s="46"/>
      <c r="L43" s="25"/>
      <c r="M43" s="25"/>
    </row>
    <row r="44" spans="1:13" ht="12.75">
      <c r="A44" t="s">
        <v>33</v>
      </c>
      <c r="J44" s="25">
        <v>13</v>
      </c>
      <c r="K44" s="46"/>
      <c r="L44" s="25"/>
      <c r="M44" s="25"/>
    </row>
    <row r="45" spans="2:13" ht="12.75">
      <c r="B45">
        <v>1315</v>
      </c>
      <c r="C45" t="s">
        <v>91</v>
      </c>
      <c r="D45" s="36"/>
      <c r="E45">
        <v>76.53</v>
      </c>
      <c r="F45" s="11">
        <v>921</v>
      </c>
      <c r="J45" s="25">
        <v>14</v>
      </c>
      <c r="K45" s="46"/>
      <c r="L45" s="25"/>
      <c r="M45" s="25"/>
    </row>
    <row r="46" spans="1:13" ht="12.75">
      <c r="A46" t="s">
        <v>34</v>
      </c>
      <c r="J46" s="20"/>
      <c r="K46" s="20"/>
      <c r="L46" s="31" t="s">
        <v>90</v>
      </c>
      <c r="M46" s="34">
        <f>SUM(M32:M45)</f>
        <v>3462.2200000000003</v>
      </c>
    </row>
    <row r="47" spans="2:6" ht="12.75">
      <c r="B47">
        <v>1315</v>
      </c>
      <c r="C47" t="s">
        <v>91</v>
      </c>
      <c r="D47" s="36"/>
      <c r="E47">
        <v>28.05</v>
      </c>
      <c r="F47" s="11">
        <v>355</v>
      </c>
    </row>
    <row r="48" ht="12.75">
      <c r="A48" t="s">
        <v>35</v>
      </c>
    </row>
    <row r="49" spans="2:6" ht="12.75">
      <c r="B49">
        <f>F49/D49</f>
        <v>176</v>
      </c>
      <c r="C49" t="s">
        <v>36</v>
      </c>
      <c r="D49" s="5">
        <v>2.73</v>
      </c>
      <c r="E49" t="s">
        <v>21</v>
      </c>
      <c r="F49" s="5">
        <v>480.48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0.07</v>
      </c>
      <c r="E51" t="s">
        <v>21</v>
      </c>
      <c r="F51" s="5">
        <f>B51*D51</f>
        <v>48.720000000000006</v>
      </c>
    </row>
    <row r="52" spans="1:6" ht="12.75">
      <c r="A52" t="s">
        <v>38</v>
      </c>
      <c r="B52">
        <v>1315</v>
      </c>
      <c r="C52" t="s">
        <v>20</v>
      </c>
      <c r="D52" s="5">
        <v>0.01</v>
      </c>
      <c r="E52" t="s">
        <v>21</v>
      </c>
      <c r="F52" s="5">
        <f>B52*D52</f>
        <v>13.15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1818.3500000000001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217941.1</v>
      </c>
      <c r="E59">
        <v>1315</v>
      </c>
      <c r="F59" s="37">
        <f>C59/D59*E59</f>
        <v>875.4896850571095</v>
      </c>
    </row>
    <row r="60" spans="1:6" ht="12.75">
      <c r="A60" t="s">
        <v>43</v>
      </c>
      <c r="C60">
        <v>132077</v>
      </c>
      <c r="D60">
        <v>217941.1</v>
      </c>
      <c r="E60">
        <v>1315</v>
      </c>
      <c r="F60" s="37">
        <f>C60/D60*E60</f>
        <v>796.918318756765</v>
      </c>
    </row>
    <row r="61" spans="1:6" ht="12.75">
      <c r="A61" t="s">
        <v>44</v>
      </c>
      <c r="F61" s="5">
        <v>4067.1</v>
      </c>
    </row>
    <row r="62" spans="1:6" ht="12.75">
      <c r="A62" t="s">
        <v>99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3462.22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0.19</v>
      </c>
      <c r="E67" t="s">
        <v>21</v>
      </c>
      <c r="F67" s="11">
        <f>B67*D67</f>
        <v>249.85</v>
      </c>
    </row>
    <row r="68" spans="1:6" ht="12.75">
      <c r="A68" s="4" t="s">
        <v>48</v>
      </c>
      <c r="B68" s="10"/>
      <c r="C68" s="10"/>
      <c r="F68" s="32">
        <f>SUM(F59:F67)</f>
        <v>9517.328003813875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1315</v>
      </c>
      <c r="C71" t="s">
        <v>91</v>
      </c>
      <c r="F71" s="11">
        <v>197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1315</v>
      </c>
      <c r="C74" t="s">
        <v>20</v>
      </c>
      <c r="D74" s="11">
        <v>0.63</v>
      </c>
      <c r="E74" t="s">
        <v>21</v>
      </c>
      <c r="F74" s="11">
        <f>B74*D74</f>
        <v>828.45</v>
      </c>
    </row>
    <row r="75" spans="1:6" ht="12.75">
      <c r="A75" s="4" t="s">
        <v>52</v>
      </c>
      <c r="F75" s="32">
        <f>F71+F74</f>
        <v>1025.45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1315</v>
      </c>
      <c r="C79" t="s">
        <v>20</v>
      </c>
      <c r="D79" s="11">
        <v>1.61</v>
      </c>
      <c r="E79" t="s">
        <v>21</v>
      </c>
      <c r="F79" s="11">
        <f>B79*D79</f>
        <v>2117.15</v>
      </c>
    </row>
    <row r="80" spans="1:9" ht="12.75">
      <c r="A80" s="4" t="s">
        <v>55</v>
      </c>
      <c r="F80" s="8">
        <f>SUM(F79)</f>
        <v>2117.15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16653.968003813876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2">
        <f>F82*0.8%</f>
        <v>133.231744030511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5">
        <f>F82+F84</f>
        <v>16787.19974784439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103</v>
      </c>
    </row>
    <row r="88" spans="1:6" ht="12.75">
      <c r="A88" s="13"/>
      <c r="B88" s="41">
        <v>40695</v>
      </c>
      <c r="C88" s="42">
        <v>60385</v>
      </c>
      <c r="D88" s="23">
        <v>16127</v>
      </c>
      <c r="E88" s="23">
        <v>16787</v>
      </c>
      <c r="F88" s="44">
        <f>C88+D88-E88</f>
        <v>59725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2011-09-19T16:44:06Z</dcterms:modified>
  <cp:category/>
  <cp:version/>
  <cp:contentType/>
  <cp:contentStatus/>
</cp:coreProperties>
</file>