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<sst xmlns="http://schemas.openxmlformats.org/spreadsheetml/2006/main" count="122" uniqueCount="95">
  <si>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</si>
  <si>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</si>
  <si>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</si>
  <si>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</si>
  <si>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</si>
  <si>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</si>
  <si>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</si>
  <si>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</si>
  <si>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</si>
  <si>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</si>
  <si>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</si>
  <si>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</si>
  <si>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</si>
  <si>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</si>
  <si>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</si>
  <si>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</si>
  <si>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</si>
  <si>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</si>
  <si>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</si>
  <si>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</si>
  <si>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</si>
  <si>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</si>
  <si>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</si>
  <si>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</si>
  <si>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</si>
  <si>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</si>
  <si>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</si>
  <si>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</si>
  <si>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</si>
  <si>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</si>
  <si>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</si>
  <si>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</si>
  <si>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</si>
  <si>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</si>
  <si>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</si>
  <si>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</si>
  <si>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</si>
  <si>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</si>
  <si>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</si>
  <si>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</si>
  <si>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</si>
  <si>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</si>
  <si>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</si>
  <si>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</si>
  <si>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</si>
  <si>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</si>
  <si>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</si>
  <si>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</si>
  <si>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</si>
  <si>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</si>
  <si>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</si>
  <si>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</si>
  <si>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</si>
  <si>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</si>
  <si>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</si>
  <si>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</si>
  <si>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</si>
  <si>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</si>
  <si>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</si>
  <si>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</si>
  <si>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</si>
  <si>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</si>
  <si>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</si>
  <si>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</si>
  <si>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</si>
  <si>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</si>
  <si>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</si>
  <si>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</si>
  <si>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</si>
  <si>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</si>
  <si>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</si>
  <si>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</si>
  <si>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</si>
  <si>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</si>
  <si>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</si>
  <si>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</si>
  <si>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</si>
  <si>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</si>
  <si>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</si>
  <si>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</si>
  <si>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</si>
  <si>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</si>
  <si>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</si>
  <si>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</si>
  <si>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</si>
  <si>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</si>
  <si>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</si>
  <si>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</si>
  <si>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</si>
  <si>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</si>
  <si>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</si>
  <si>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</si>
  <si>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ост.на 01.12</t>
  </si>
  <si>
    <t>ноябрь</t>
  </si>
  <si>
    <t xml:space="preserve">                    за ноябрь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</si>
</sst>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F60" sqref="F6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81</v>
      </c>
    </row>
    <row r="2" spans="2:11" ht="12.75">
      <c r="B2" s="1" t="s">
        <v>79</v>
      </c>
      <c r="C2" s="1"/>
      <c r="D2" s="1" t="s">
        <v>80</v>
      </c>
      <c r="K2" t="s">
        <v>94</v>
      </c>
    </row>
    <row r="3" spans="2:13" ht="12.75">
      <c r="B3" s="1" t="s">
        <v>90</v>
      </c>
      <c r="C3" s="8" t="s">
        <v>93</v>
      </c>
      <c r="D3" s="1" t="s">
        <v>87</v>
      </c>
      <c r="J3" s="14" t="s">
        <v>47</v>
      </c>
      <c r="K3" s="29" t="s">
        <v>73</v>
      </c>
      <c r="L3" s="22" t="s">
        <v>50</v>
      </c>
      <c r="M3" s="22" t="s">
        <v>53</v>
      </c>
    </row>
    <row r="4" spans="10:13" ht="12.75">
      <c r="J4" s="15" t="s">
        <v>48</v>
      </c>
      <c r="K4" s="21" t="s">
        <v>49</v>
      </c>
      <c r="L4" s="21" t="s">
        <v>51</v>
      </c>
      <c r="M4" s="21" t="s">
        <v>54</v>
      </c>
    </row>
    <row r="5" spans="2:13" ht="12.75">
      <c r="B5" t="s">
        <v>1</v>
      </c>
      <c r="J5" s="15"/>
      <c r="K5" s="15"/>
      <c r="L5" s="21" t="s">
        <v>52</v>
      </c>
      <c r="M5" s="21"/>
    </row>
    <row r="6" spans="10:13" ht="12.75">
      <c r="J6" s="14">
        <v>1</v>
      </c>
      <c r="K6" s="14" t="s">
        <v>55</v>
      </c>
      <c r="L6" s="14"/>
      <c r="M6" s="14"/>
    </row>
    <row r="7" spans="1:13" ht="12.75">
      <c r="A7" t="s">
        <v>2</v>
      </c>
      <c r="E7">
        <v>1315</v>
      </c>
      <c r="F7" t="s">
        <v>78</v>
      </c>
      <c r="J7" s="15"/>
      <c r="K7" s="15" t="s">
        <v>56</v>
      </c>
      <c r="L7" s="21">
        <v>0</v>
      </c>
      <c r="M7" s="33">
        <f>L7*81.377*1.262</f>
        <v>0</v>
      </c>
    </row>
    <row r="8" spans="1:13" ht="12.75">
      <c r="A8" t="s">
        <v>3</v>
      </c>
      <c r="E8">
        <v>696</v>
      </c>
      <c r="F8" t="s">
        <v>78</v>
      </c>
      <c r="J8" s="16"/>
      <c r="K8" s="16" t="s">
        <v>57</v>
      </c>
      <c r="L8" s="23">
        <v>0</v>
      </c>
      <c r="M8" s="33">
        <f>L8*81.377*1.262</f>
        <v>0</v>
      </c>
    </row>
    <row r="9" spans="1:13" ht="12.75">
      <c r="A9" t="s">
        <v>4</v>
      </c>
      <c r="J9" s="15">
        <v>2</v>
      </c>
      <c r="K9" s="24" t="s">
        <v>58</v>
      </c>
      <c r="L9" s="21"/>
      <c r="M9" s="33"/>
    </row>
    <row r="10" spans="1:13" ht="12.75">
      <c r="A10" t="s">
        <v>5</v>
      </c>
      <c r="E10">
        <v>286</v>
      </c>
      <c r="F10" t="s">
        <v>78</v>
      </c>
      <c r="J10" s="16"/>
      <c r="K10" s="18" t="s">
        <v>61</v>
      </c>
      <c r="L10" s="23">
        <v>0</v>
      </c>
      <c r="M10" s="33">
        <f>L10*81.377*1.262</f>
        <v>0</v>
      </c>
    </row>
    <row r="11" spans="1:13" ht="12.75">
      <c r="A11" t="s">
        <v>6</v>
      </c>
      <c r="E11">
        <v>2478</v>
      </c>
      <c r="F11" t="s">
        <v>78</v>
      </c>
      <c r="J11" s="14">
        <v>3</v>
      </c>
      <c r="K11" s="17" t="s">
        <v>59</v>
      </c>
      <c r="L11" s="22"/>
      <c r="M11" s="33"/>
    </row>
    <row r="12" spans="1:13" ht="12.75">
      <c r="A12" t="s">
        <v>7</v>
      </c>
      <c r="E12">
        <v>86</v>
      </c>
      <c r="F12" t="s">
        <v>78</v>
      </c>
      <c r="J12" s="16"/>
      <c r="K12" s="18" t="s">
        <v>60</v>
      </c>
      <c r="L12" s="23">
        <v>4</v>
      </c>
      <c r="M12" s="33">
        <f>L12*81.377*1.262</f>
        <v>410.791096</v>
      </c>
    </row>
    <row r="13" spans="10:13" ht="12.75">
      <c r="J13" s="20">
        <v>4</v>
      </c>
      <c r="K13" s="19" t="s">
        <v>62</v>
      </c>
      <c r="L13" s="25">
        <v>0</v>
      </c>
      <c r="M13" s="33">
        <f>L13*81.377*1.262</f>
        <v>0</v>
      </c>
    </row>
    <row r="14" spans="2:13" ht="12.75">
      <c r="B14" s="1" t="s">
        <v>8</v>
      </c>
      <c r="C14" s="1"/>
      <c r="J14" s="14">
        <v>5</v>
      </c>
      <c r="K14" s="17" t="s">
        <v>63</v>
      </c>
      <c r="L14" s="22"/>
      <c r="M14" s="33"/>
    </row>
    <row r="15" spans="10:13" ht="12.75">
      <c r="J15" s="15" t="s">
        <v>64</v>
      </c>
      <c r="K15" s="26" t="s">
        <v>65</v>
      </c>
      <c r="L15" s="21">
        <v>0</v>
      </c>
      <c r="M15" s="33">
        <f>L15*81.377*1.262</f>
        <v>0</v>
      </c>
    </row>
    <row r="16" spans="1:13" ht="12.75">
      <c r="A16" s="2" t="s">
        <v>9</v>
      </c>
      <c r="F16" s="11">
        <v>13255.2</v>
      </c>
      <c r="J16" s="15" t="s">
        <v>66</v>
      </c>
      <c r="K16" s="26" t="s">
        <v>67</v>
      </c>
      <c r="L16" s="21">
        <v>0</v>
      </c>
      <c r="M16" s="33">
        <f>L16*81.377*1.262</f>
        <v>0</v>
      </c>
    </row>
    <row r="17" spans="1:13" ht="12.75">
      <c r="A17" t="s">
        <v>10</v>
      </c>
      <c r="F17" s="5">
        <v>12827.01</v>
      </c>
      <c r="J17" s="16" t="s">
        <v>68</v>
      </c>
      <c r="K17" s="18" t="s">
        <v>69</v>
      </c>
      <c r="L17" s="23">
        <v>4.22</v>
      </c>
      <c r="M17" s="33">
        <f>L17*81.377*1.262</f>
        <v>433.38460627999996</v>
      </c>
    </row>
    <row r="18" spans="2:13" ht="12.75">
      <c r="B18" t="s">
        <v>11</v>
      </c>
      <c r="F18" s="9">
        <f>F17/F16</f>
        <v>0.9676964512040558</v>
      </c>
      <c r="J18" s="20"/>
      <c r="K18" s="27" t="s">
        <v>70</v>
      </c>
      <c r="L18" s="28">
        <f>SUM(L7:L17)</f>
        <v>8.219999999999999</v>
      </c>
      <c r="M18" s="34">
        <f>SUM(M7:M17)</f>
        <v>844.17570228</v>
      </c>
    </row>
    <row r="19" spans="1:11" ht="12.75">
      <c r="A19" t="s">
        <v>12</v>
      </c>
      <c r="F19" s="5">
        <v>0</v>
      </c>
      <c r="K19" s="1" t="s">
        <v>71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12827.01</v>
      </c>
      <c r="J20" s="22" t="s">
        <v>47</v>
      </c>
      <c r="K20" s="14"/>
      <c r="L20" s="22" t="s">
        <v>50</v>
      </c>
      <c r="M20" s="22" t="s">
        <v>53</v>
      </c>
    </row>
    <row r="21" spans="10:13" ht="12.75">
      <c r="J21" s="23" t="s">
        <v>48</v>
      </c>
      <c r="K21" s="23" t="s">
        <v>49</v>
      </c>
      <c r="L21" s="23" t="s">
        <v>72</v>
      </c>
      <c r="M21" s="23" t="s">
        <v>54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0" ref="M22:M27">L22*81.37*1.15*1.262</f>
        <v>0</v>
      </c>
    </row>
    <row r="23" spans="10:13" ht="12.75">
      <c r="J23" s="23">
        <v>2</v>
      </c>
      <c r="K23" s="43"/>
      <c r="L23" s="23"/>
      <c r="M23" s="33">
        <f t="shared" si="0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0"/>
        <v>0</v>
      </c>
    </row>
    <row r="25" spans="1:13" ht="12.75">
      <c r="A25" t="s">
        <v>16</v>
      </c>
      <c r="D25" t="s">
        <v>89</v>
      </c>
      <c r="F25" s="11">
        <v>2175.69</v>
      </c>
      <c r="J25" s="23">
        <v>4</v>
      </c>
      <c r="K25" s="43"/>
      <c r="L25" s="23"/>
      <c r="M25" s="33">
        <f t="shared" si="0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0"/>
        <v>0</v>
      </c>
    </row>
    <row r="27" spans="1:13" ht="12.75">
      <c r="A27" s="4" t="s">
        <v>44</v>
      </c>
      <c r="F27" s="32">
        <f>F25+F26</f>
        <v>2175.69</v>
      </c>
      <c r="J27" s="25">
        <v>6</v>
      </c>
      <c r="K27" s="44"/>
      <c r="L27" s="25"/>
      <c r="M27" s="33">
        <f t="shared" si="0"/>
        <v>0</v>
      </c>
    </row>
    <row r="28" spans="1:13" ht="12.75">
      <c r="A28" s="4" t="s">
        <v>20</v>
      </c>
      <c r="J28" s="20"/>
      <c r="K28" s="30" t="s">
        <v>70</v>
      </c>
      <c r="L28" s="28">
        <v>0</v>
      </c>
      <c r="M28" s="45">
        <f>SUM(M22:M27)</f>
        <v>0</v>
      </c>
    </row>
    <row r="29" spans="1:11" ht="12.75">
      <c r="A29" t="s">
        <v>21</v>
      </c>
      <c r="F29" s="11">
        <v>925</v>
      </c>
      <c r="K29" s="1" t="s">
        <v>74</v>
      </c>
    </row>
    <row r="30" spans="1:13" ht="12.75">
      <c r="A30" t="s">
        <v>22</v>
      </c>
      <c r="F30" s="11">
        <v>359</v>
      </c>
      <c r="J30" s="22" t="s">
        <v>47</v>
      </c>
      <c r="K30" s="22"/>
      <c r="L30" s="22" t="s">
        <v>75</v>
      </c>
      <c r="M30" s="22" t="s">
        <v>53</v>
      </c>
    </row>
    <row r="31" spans="1:13" ht="12.75">
      <c r="A31" t="s">
        <v>23</v>
      </c>
      <c r="J31" s="23" t="s">
        <v>48</v>
      </c>
      <c r="K31" s="23" t="s">
        <v>49</v>
      </c>
      <c r="L31" s="23"/>
      <c r="M31" s="23" t="s">
        <v>76</v>
      </c>
    </row>
    <row r="32" spans="2:13" ht="12.75">
      <c r="B32">
        <f>F32/D32</f>
        <v>422</v>
      </c>
      <c r="C32" t="s">
        <v>24</v>
      </c>
      <c r="D32" s="5">
        <v>2.73</v>
      </c>
      <c r="E32" t="s">
        <v>18</v>
      </c>
      <c r="F32" s="5">
        <v>1152.06</v>
      </c>
      <c r="J32" s="23">
        <v>1</v>
      </c>
      <c r="K32" s="43"/>
      <c r="L32" s="23"/>
      <c r="M32" s="23"/>
    </row>
    <row r="33" spans="1:13" ht="12.75">
      <c r="A33" t="s">
        <v>25</v>
      </c>
      <c r="B33">
        <v>696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2</v>
      </c>
      <c r="K33" s="43"/>
      <c r="L33" s="23"/>
      <c r="M33" s="23"/>
    </row>
    <row r="34" spans="1:13" ht="12.75">
      <c r="A34" t="s">
        <v>26</v>
      </c>
      <c r="B34">
        <v>1315</v>
      </c>
      <c r="C34" t="s">
        <v>17</v>
      </c>
      <c r="D34" s="5">
        <v>0.08</v>
      </c>
      <c r="E34" t="s">
        <v>18</v>
      </c>
      <c r="F34" s="5">
        <f>B34*D34</f>
        <v>105.2</v>
      </c>
      <c r="J34" s="23">
        <v>3</v>
      </c>
      <c r="K34" s="43"/>
      <c r="L34" s="23"/>
      <c r="M34" s="23"/>
    </row>
    <row r="35" spans="1:13" ht="12.75">
      <c r="A35" t="s">
        <v>27</v>
      </c>
      <c r="F35" s="5">
        <v>0</v>
      </c>
      <c r="J35" s="23">
        <v>4</v>
      </c>
      <c r="K35" s="43"/>
      <c r="L35" s="23"/>
      <c r="M35" s="23"/>
    </row>
    <row r="36" spans="1:13" ht="12.75">
      <c r="A36" s="4" t="s">
        <v>28</v>
      </c>
      <c r="B36" s="10"/>
      <c r="C36" s="10"/>
      <c r="F36" s="32">
        <f>SUM(F29:F35)</f>
        <v>2541.2599999999998</v>
      </c>
      <c r="J36" s="23">
        <v>5</v>
      </c>
      <c r="K36" s="43"/>
      <c r="L36" s="23"/>
      <c r="M36" s="23"/>
    </row>
    <row r="37" spans="1:13" ht="12.75">
      <c r="A37" s="4" t="s">
        <v>29</v>
      </c>
      <c r="B37" s="4"/>
      <c r="J37" s="23">
        <v>6</v>
      </c>
      <c r="K37" s="43"/>
      <c r="L37" s="23"/>
      <c r="M37" s="23"/>
    </row>
    <row r="38" spans="1:13" ht="12.75">
      <c r="A38" t="s">
        <v>30</v>
      </c>
      <c r="C38">
        <v>152288</v>
      </c>
      <c r="D38">
        <v>217941.1</v>
      </c>
      <c r="E38">
        <v>1315</v>
      </c>
      <c r="F38" s="36">
        <f>C38/D38*E38</f>
        <v>918.8662441366038</v>
      </c>
      <c r="J38" s="23">
        <v>7</v>
      </c>
      <c r="K38" s="43"/>
      <c r="L38" s="23"/>
      <c r="M38" s="23"/>
    </row>
    <row r="39" spans="1:13" ht="12.75">
      <c r="A39" t="s">
        <v>31</v>
      </c>
      <c r="C39">
        <v>139932</v>
      </c>
      <c r="D39">
        <v>217941.1</v>
      </c>
      <c r="E39">
        <v>1315</v>
      </c>
      <c r="F39" s="36">
        <f>C39/D39*E39</f>
        <v>844.3133488818768</v>
      </c>
      <c r="J39" s="23">
        <v>8</v>
      </c>
      <c r="K39" s="43"/>
      <c r="L39" s="23"/>
      <c r="M39" s="23"/>
    </row>
    <row r="40" spans="1:13" ht="12.75">
      <c r="A40" t="s">
        <v>32</v>
      </c>
      <c r="F40" s="11">
        <f>M28</f>
        <v>0</v>
      </c>
      <c r="J40" s="23">
        <v>9</v>
      </c>
      <c r="K40" s="43"/>
      <c r="L40" s="23"/>
      <c r="M40" s="23"/>
    </row>
    <row r="41" spans="1:13" ht="12.75">
      <c r="A41" t="s">
        <v>86</v>
      </c>
      <c r="F41" s="5"/>
      <c r="J41" s="25">
        <v>10</v>
      </c>
      <c r="K41" s="44"/>
      <c r="L41" s="25"/>
      <c r="M41" s="25"/>
    </row>
    <row r="42" spans="2:13" ht="12.75">
      <c r="B42">
        <v>1315</v>
      </c>
      <c r="C42" t="s">
        <v>17</v>
      </c>
      <c r="D42" s="5">
        <v>0.05</v>
      </c>
      <c r="E42" t="s">
        <v>18</v>
      </c>
      <c r="F42" s="5">
        <f>B42*D42</f>
        <v>65.75</v>
      </c>
      <c r="J42" s="25">
        <v>11</v>
      </c>
      <c r="K42" s="44"/>
      <c r="L42" s="25"/>
      <c r="M42" s="25"/>
    </row>
    <row r="43" spans="1:13" ht="12.75">
      <c r="A43" t="s">
        <v>33</v>
      </c>
      <c r="F43" s="11">
        <f>M46</f>
        <v>0</v>
      </c>
      <c r="J43" s="25">
        <v>12</v>
      </c>
      <c r="K43" s="44"/>
      <c r="L43" s="25"/>
      <c r="M43" s="25"/>
    </row>
    <row r="44" spans="1:13" ht="12.75">
      <c r="A44" t="s">
        <v>34</v>
      </c>
      <c r="F44" s="5"/>
      <c r="J44" s="25">
        <v>13</v>
      </c>
      <c r="K44" s="44"/>
      <c r="L44" s="25"/>
      <c r="M44" s="25"/>
    </row>
    <row r="45" spans="1:13" ht="12.75">
      <c r="A45" t="s">
        <v>35</v>
      </c>
      <c r="F45" s="5"/>
      <c r="J45" s="25">
        <v>14</v>
      </c>
      <c r="K45" s="44"/>
      <c r="L45" s="25"/>
      <c r="M45" s="25"/>
    </row>
    <row r="46" spans="2:13" ht="12.75">
      <c r="B46">
        <v>1315</v>
      </c>
      <c r="C46" t="s">
        <v>17</v>
      </c>
      <c r="D46" s="11">
        <v>0.26</v>
      </c>
      <c r="E46" t="s">
        <v>18</v>
      </c>
      <c r="F46" s="11">
        <f>B46*D46</f>
        <v>341.90000000000003</v>
      </c>
      <c r="J46" s="20"/>
      <c r="K46" s="20"/>
      <c r="L46" s="31" t="s">
        <v>77</v>
      </c>
      <c r="M46" s="34">
        <f>SUM(M32:M45)</f>
        <v>0</v>
      </c>
    </row>
    <row r="47" spans="1:6" ht="12.75">
      <c r="A47" s="4" t="s">
        <v>36</v>
      </c>
      <c r="B47" s="10"/>
      <c r="C47" s="10"/>
      <c r="F47" s="32">
        <f>SUM(F38:F46)</f>
        <v>2170.8295930184804</v>
      </c>
    </row>
    <row r="48" spans="1:6" ht="12.75">
      <c r="A48" s="4" t="s">
        <v>37</v>
      </c>
      <c r="F48" s="5"/>
    </row>
    <row r="49" spans="1:6" ht="12.75">
      <c r="A49" t="s">
        <v>38</v>
      </c>
      <c r="B49">
        <v>1315</v>
      </c>
      <c r="C49" t="s">
        <v>78</v>
      </c>
      <c r="F49" s="11">
        <v>184</v>
      </c>
    </row>
    <row r="50" spans="1:6" ht="12.75">
      <c r="A50" t="s">
        <v>39</v>
      </c>
      <c r="F50" s="5"/>
    </row>
    <row r="51" spans="1:6" ht="12.75">
      <c r="A51" s="7" t="s">
        <v>88</v>
      </c>
      <c r="F51" s="5"/>
    </row>
    <row r="52" spans="2:6" ht="12.75">
      <c r="B52">
        <v>1315</v>
      </c>
      <c r="C52" t="s">
        <v>17</v>
      </c>
      <c r="D52" s="11">
        <v>0.54</v>
      </c>
      <c r="E52" t="s">
        <v>18</v>
      </c>
      <c r="F52" s="11">
        <f>B52*D52</f>
        <v>710.1</v>
      </c>
    </row>
    <row r="53" spans="1:6" ht="12.75">
      <c r="A53" s="4" t="s">
        <v>40</v>
      </c>
      <c r="F53" s="32">
        <f>F49+F52</f>
        <v>894.1</v>
      </c>
    </row>
    <row r="54" ht="12.75">
      <c r="A54" s="4" t="s">
        <v>41</v>
      </c>
    </row>
    <row r="55" spans="1:6" ht="12.75">
      <c r="A55" s="7" t="s">
        <v>91</v>
      </c>
      <c r="B55" s="7"/>
      <c r="C55" s="7"/>
      <c r="D55" s="7"/>
      <c r="E55" s="7"/>
      <c r="F55" s="7"/>
    </row>
    <row r="56" spans="2:6" ht="12.75">
      <c r="B56">
        <v>1315</v>
      </c>
      <c r="C56" t="s">
        <v>17</v>
      </c>
      <c r="D56" s="11">
        <v>1.68</v>
      </c>
      <c r="E56" t="s">
        <v>18</v>
      </c>
      <c r="F56" s="11">
        <f>B56*D56</f>
        <v>2209.2</v>
      </c>
    </row>
    <row r="57" spans="1:6" ht="12.75">
      <c r="A57" s="4" t="s">
        <v>42</v>
      </c>
      <c r="F57" s="8">
        <f>SUM(F56)</f>
        <v>2209.2</v>
      </c>
    </row>
    <row r="58" spans="1:6" ht="12.75">
      <c r="A58" s="1" t="s">
        <v>43</v>
      </c>
      <c r="B58" s="1"/>
      <c r="F58" s="32">
        <f>F27+F36+F47+F53+F57</f>
        <v>9991.07959301848</v>
      </c>
    </row>
    <row r="59" spans="1:6" ht="12.75">
      <c r="A59" s="1" t="s">
        <v>45</v>
      </c>
      <c r="B59" s="37">
        <v>0.008</v>
      </c>
      <c r="C59" s="1"/>
      <c r="D59" s="1"/>
      <c r="E59" s="1"/>
      <c r="F59" s="32">
        <f>F58*0.8%</f>
        <v>79.92863674414784</v>
      </c>
    </row>
    <row r="60" spans="1:6" ht="15">
      <c r="A60" s="12" t="s">
        <v>46</v>
      </c>
      <c r="B60" s="12"/>
      <c r="C60" s="12"/>
      <c r="D60" s="12"/>
      <c r="E60" s="12"/>
      <c r="F60" s="35">
        <f>F58+F59</f>
        <v>10071.008229762627</v>
      </c>
    </row>
    <row r="61" spans="2:6" ht="12.75">
      <c r="B61" s="38" t="s">
        <v>82</v>
      </c>
      <c r="C61" s="39" t="s">
        <v>83</v>
      </c>
      <c r="D61" s="22" t="s">
        <v>84</v>
      </c>
      <c r="E61" s="22" t="s">
        <v>85</v>
      </c>
      <c r="F61" s="42" t="s">
        <v>92</v>
      </c>
    </row>
    <row r="62" spans="1:6" ht="12.75">
      <c r="A62" s="13"/>
      <c r="B62" s="40">
        <v>41214</v>
      </c>
      <c r="C62" s="41">
        <v>59632</v>
      </c>
      <c r="D62" s="46">
        <f>F20</f>
        <v>12827.01</v>
      </c>
      <c r="E62" s="46">
        <f>F60</f>
        <v>10071.008229762627</v>
      </c>
      <c r="F62" s="47">
        <f>C62+D62-E62</f>
        <v>62388.001770237366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2012-01-17T11:46:31Z</dcterms:modified>
  <cp:category/>
  <cp:version/>
  <cp:contentType/>
  <cp:contentStatus/>
</cp:coreProperties>
</file>