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<sst xmlns="http://schemas.openxmlformats.org/spreadsheetml/2006/main" count="179" uniqueCount="133">
  <si>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</si>
  <si>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</si>
  <si>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</si>
  <si>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</si>
  <si>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</si>
  <si>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</si>
  <si>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</si>
  <si>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</si>
  <si>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</si>
  <si>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</si>
  <si>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</si>
  <si>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</si>
  <si>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</si>
  <si>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</si>
  <si>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</si>
  <si>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</si>
  <si>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</si>
  <si>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</si>
  <si>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</si>
  <si>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</si>
  <si>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</si>
  <si>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</si>
  <si>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</si>
  <si>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</si>
  <si>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</si>
  <si>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</si>
  <si>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</si>
  <si>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</si>
  <si>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</si>
  <si>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</si>
  <si>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</si>
  <si>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</si>
  <si>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</si>
  <si>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</si>
  <si>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</si>
  <si>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</si>
  <si>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</si>
  <si>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</si>
  <si>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</si>
  <si>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</si>
  <si>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</si>
  <si>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</si>
  <si>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</si>
  <si>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</si>
  <si>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</si>
  <si>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</si>
  <si>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</si>
  <si>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</si>
  <si>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</si>
  <si>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</si>
  <si>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</si>
  <si>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</si>
  <si>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</si>
  <si>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</si>
  <si>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</si>
  <si>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</si>
  <si>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</si>
  <si>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</si>
  <si>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</si>
  <si>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</si>
  <si>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</si>
  <si>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</si>
  <si>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</si>
  <si>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</si>
  <si>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</si>
  <si>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</si>
  <si>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</si>
  <si>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</si>
  <si>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</si>
  <si>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</si>
  <si>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</si>
  <si>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</si>
  <si>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</si>
  <si>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</si>
  <si>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</si>
  <si>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</si>
  <si>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</si>
  <si>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</si>
  <si>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</si>
  <si>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</si>
  <si>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</si>
  <si>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</si>
  <si>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</si>
  <si>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</si>
  <si>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</si>
  <si>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</si>
  <si>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</si>
  <si>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</si>
  <si>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</si>
  <si>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</si>
  <si>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</si>
  <si>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</si>
  <si>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</si>
  <si>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</si>
  <si>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</si>
  <si>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</si>
  <si>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</si>
  <si>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</si>
  <si>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</si>
  <si>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</si>
  <si>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</si>
  <si>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0,5 ставки</t>
  </si>
  <si>
    <t>1.2 Аренда (Спарк)</t>
  </si>
  <si>
    <t>ост.на 01.10.</t>
  </si>
  <si>
    <t>за август-сентябрь</t>
  </si>
  <si>
    <t xml:space="preserve">                    за  август-сентябрь  2011 г.</t>
  </si>
  <si>
    <t>Ремонт фасада (180м2) (работа по договору-подряда)</t>
  </si>
  <si>
    <t>Цемент</t>
  </si>
  <si>
    <t>900кг</t>
  </si>
  <si>
    <t>3500кг</t>
  </si>
  <si>
    <t>Сухая смесь</t>
  </si>
  <si>
    <t>Краска</t>
  </si>
  <si>
    <t>84кг</t>
  </si>
  <si>
    <t>Колер</t>
  </si>
  <si>
    <t>9шт</t>
  </si>
  <si>
    <t>Прочистка канализации</t>
  </si>
  <si>
    <t>Смена труб Д 89 (5мп)</t>
  </si>
  <si>
    <t>Труба Д 89</t>
  </si>
  <si>
    <t>5мп</t>
  </si>
  <si>
    <t>Круг отрезной</t>
  </si>
  <si>
    <t>Смена труб Д 25 м/пл (8мп)</t>
  </si>
  <si>
    <t>Труба Д 25 м/пл</t>
  </si>
  <si>
    <t>8мп</t>
  </si>
  <si>
    <t>Уголок 25</t>
  </si>
  <si>
    <t>7шт</t>
  </si>
  <si>
    <t>Тройник 25</t>
  </si>
  <si>
    <t>1шт</t>
  </si>
  <si>
    <t>Муфта 25</t>
  </si>
  <si>
    <t>4шт</t>
  </si>
  <si>
    <t>Смена пружины (1шт)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</si>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</sst>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91</v>
      </c>
    </row>
    <row r="2" spans="2:11" ht="12.75">
      <c r="B2" s="1" t="s">
        <v>89</v>
      </c>
      <c r="C2" s="1"/>
      <c r="D2" s="1" t="s">
        <v>90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4476.6</v>
      </c>
      <c r="F7" t="s">
        <v>92</v>
      </c>
      <c r="J7" s="15"/>
      <c r="K7" s="15" t="s">
        <v>67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1246</v>
      </c>
      <c r="F8" t="s">
        <v>92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505.8</v>
      </c>
      <c r="F10" t="s">
        <v>92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1664.8</v>
      </c>
      <c r="F11" t="s">
        <v>92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394</v>
      </c>
      <c r="F12" t="s">
        <v>92</v>
      </c>
      <c r="J12" s="16"/>
      <c r="K12" s="18" t="s">
        <v>71</v>
      </c>
      <c r="L12" s="23">
        <v>10</v>
      </c>
      <c r="M12" s="33">
        <f>L12*81.37*1.262</f>
        <v>1026.8894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93761.06</v>
      </c>
      <c r="J16" s="15" t="s">
        <v>77</v>
      </c>
      <c r="K16" s="26" t="s">
        <v>78</v>
      </c>
      <c r="L16" s="21">
        <v>15</v>
      </c>
      <c r="M16" s="33">
        <f>L16*81.37*1.262</f>
        <v>1540.3341000000003</v>
      </c>
    </row>
    <row r="17" spans="1:13" ht="12.75">
      <c r="A17" t="s">
        <v>10</v>
      </c>
      <c r="F17" s="5">
        <v>95859.9</v>
      </c>
      <c r="J17" s="16" t="s">
        <v>79</v>
      </c>
      <c r="K17" s="18" t="s">
        <v>80</v>
      </c>
      <c r="L17" s="23">
        <v>12.92</v>
      </c>
      <c r="M17" s="33">
        <f>L17*81.37*1.262</f>
        <v>1326.7411048000001</v>
      </c>
    </row>
    <row r="18" spans="2:13" ht="12.75">
      <c r="B18" t="s">
        <v>11</v>
      </c>
      <c r="F18" s="9">
        <f>F17/F16</f>
        <v>1.022384985835271</v>
      </c>
      <c r="J18" s="20"/>
      <c r="K18" s="27" t="s">
        <v>81</v>
      </c>
      <c r="L18" s="28">
        <f>SUM(L7:L17)</f>
        <v>45.92</v>
      </c>
      <c r="M18" s="34">
        <f>SUM(M7:M17)</f>
        <v>4715.4761248</v>
      </c>
    </row>
    <row r="19" spans="1:11" ht="12.75">
      <c r="A19" t="s">
        <v>102</v>
      </c>
      <c r="F19" s="5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96099.9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/>
      <c r="M22" s="33">
        <v>107143</v>
      </c>
    </row>
    <row r="23" spans="10:13" ht="12.75">
      <c r="J23" s="20">
        <v>2</v>
      </c>
      <c r="K23" s="20" t="s">
        <v>115</v>
      </c>
      <c r="L23" s="25">
        <v>4.83</v>
      </c>
      <c r="M23" s="33">
        <f>L23*81.37*1.15*1.262</f>
        <v>570.3857172300001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116</v>
      </c>
      <c r="L24" s="25">
        <v>8.74</v>
      </c>
      <c r="M24" s="33">
        <f>L24*81.37*1.15*1.262</f>
        <v>1032.12653594</v>
      </c>
    </row>
    <row r="25" spans="1:13" ht="12.75">
      <c r="A25" t="s">
        <v>15</v>
      </c>
      <c r="D25" t="s">
        <v>100</v>
      </c>
      <c r="F25" s="11">
        <v>10878.44</v>
      </c>
      <c r="J25" s="20">
        <v>4</v>
      </c>
      <c r="K25" s="20" t="s">
        <v>120</v>
      </c>
      <c r="L25" s="25">
        <v>12.4</v>
      </c>
      <c r="M25" s="33">
        <f>L25*81.37*1.15*1.262</f>
        <v>1464.3442843999999</v>
      </c>
    </row>
    <row r="26" spans="1:13" ht="12.75">
      <c r="A26" t="s">
        <v>16</v>
      </c>
      <c r="J26" s="20">
        <v>5</v>
      </c>
      <c r="K26" s="20" t="s">
        <v>129</v>
      </c>
      <c r="L26" s="25">
        <v>0.57</v>
      </c>
      <c r="M26" s="33">
        <f>L26*81.37*1.15*1.262</f>
        <v>67.31260016999998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 t="s">
        <v>130</v>
      </c>
      <c r="L27" s="25">
        <v>0.56</v>
      </c>
      <c r="M27" s="33">
        <f>L27*81.37*1.15*1.262</f>
        <v>66.13167736000001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>L28*81.37*1.15*1.262</f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>L29*81.37*1.15*1.262</f>
        <v>0</v>
      </c>
    </row>
    <row r="30" spans="1:13" ht="12.75">
      <c r="A30" t="s">
        <v>22</v>
      </c>
      <c r="J30" s="20"/>
      <c r="K30" s="30" t="s">
        <v>81</v>
      </c>
      <c r="L30" s="28">
        <f>SUM(L22:L29)</f>
        <v>27.099999999999998</v>
      </c>
      <c r="M30" s="34">
        <f>SUM(M22:M29)</f>
        <v>110343.3008151</v>
      </c>
    </row>
    <row r="31" spans="1:11" ht="12.75">
      <c r="A31" s="5" t="s">
        <v>23</v>
      </c>
      <c r="B31">
        <v>505.8</v>
      </c>
      <c r="C31" t="s">
        <v>18</v>
      </c>
      <c r="D31" s="11">
        <v>2.3</v>
      </c>
      <c r="E31" t="s">
        <v>19</v>
      </c>
      <c r="F31" s="5">
        <v>0</v>
      </c>
      <c r="K31" s="1" t="s">
        <v>85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2" t="s">
        <v>58</v>
      </c>
      <c r="K32" s="22"/>
      <c r="L32" s="22" t="s">
        <v>86</v>
      </c>
      <c r="M32" s="22" t="s">
        <v>64</v>
      </c>
    </row>
    <row r="33" spans="1:13" ht="12.75">
      <c r="A33" s="5" t="s">
        <v>25</v>
      </c>
      <c r="B33">
        <v>1664.8</v>
      </c>
      <c r="C33" t="s">
        <v>18</v>
      </c>
      <c r="D33" s="5">
        <v>0.42</v>
      </c>
      <c r="E33" t="s">
        <v>19</v>
      </c>
      <c r="F33" s="5">
        <v>0</v>
      </c>
      <c r="J33" s="23" t="s">
        <v>59</v>
      </c>
      <c r="K33" s="23" t="s">
        <v>60</v>
      </c>
      <c r="L33" s="23"/>
      <c r="M33" s="23" t="s">
        <v>87</v>
      </c>
    </row>
    <row r="34" spans="10:13" ht="12.75">
      <c r="J34" s="20">
        <v>1</v>
      </c>
      <c r="K34" s="20" t="s">
        <v>107</v>
      </c>
      <c r="L34" s="25" t="s">
        <v>108</v>
      </c>
      <c r="M34" s="25">
        <v>5850</v>
      </c>
    </row>
    <row r="35" spans="1:13" ht="12.75">
      <c r="A35" s="6" t="s">
        <v>26</v>
      </c>
      <c r="D35" t="s">
        <v>101</v>
      </c>
      <c r="J35" s="20">
        <v>2</v>
      </c>
      <c r="K35" s="20" t="s">
        <v>110</v>
      </c>
      <c r="L35" s="25" t="s">
        <v>109</v>
      </c>
      <c r="M35" s="25">
        <v>11200</v>
      </c>
    </row>
    <row r="36" spans="2:13" ht="12.75">
      <c r="B36">
        <v>394</v>
      </c>
      <c r="C36" t="s">
        <v>18</v>
      </c>
      <c r="D36" s="5">
        <v>6.17</v>
      </c>
      <c r="E36" t="s">
        <v>19</v>
      </c>
      <c r="F36" s="5">
        <v>4525.54</v>
      </c>
      <c r="J36" s="20">
        <v>3</v>
      </c>
      <c r="K36" s="20" t="s">
        <v>111</v>
      </c>
      <c r="L36" s="25" t="s">
        <v>112</v>
      </c>
      <c r="M36" s="25">
        <v>3889.2</v>
      </c>
    </row>
    <row r="37" spans="10:13" ht="12.75">
      <c r="J37" s="20">
        <v>4</v>
      </c>
      <c r="K37" s="20" t="s">
        <v>113</v>
      </c>
      <c r="L37" s="25" t="s">
        <v>114</v>
      </c>
      <c r="M37" s="25">
        <v>963</v>
      </c>
    </row>
    <row r="38" spans="1:13" ht="12.75">
      <c r="A38" t="s">
        <v>27</v>
      </c>
      <c r="F38" s="5"/>
      <c r="J38" s="20">
        <v>5</v>
      </c>
      <c r="K38" s="20" t="s">
        <v>117</v>
      </c>
      <c r="L38" s="25" t="s">
        <v>118</v>
      </c>
      <c r="M38" s="25">
        <v>1687.3</v>
      </c>
    </row>
    <row r="39" spans="1:13" ht="12.75">
      <c r="A39" s="7" t="s">
        <v>28</v>
      </c>
      <c r="B39" s="7"/>
      <c r="C39" s="7" t="s">
        <v>29</v>
      </c>
      <c r="D39" s="7"/>
      <c r="J39" s="20">
        <v>6</v>
      </c>
      <c r="K39" s="20" t="s">
        <v>119</v>
      </c>
      <c r="L39" s="25" t="s">
        <v>128</v>
      </c>
      <c r="M39" s="25">
        <v>68</v>
      </c>
    </row>
    <row r="40" spans="2:13" ht="12.75">
      <c r="B40">
        <v>4476.6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7</v>
      </c>
      <c r="K40" s="20" t="s">
        <v>121</v>
      </c>
      <c r="L40" s="25" t="s">
        <v>122</v>
      </c>
      <c r="M40" s="25">
        <v>640</v>
      </c>
    </row>
    <row r="41" spans="1:13" ht="12.75">
      <c r="A41" s="4" t="s">
        <v>55</v>
      </c>
      <c r="F41" s="32">
        <f>F25+F36+F38+F40</f>
        <v>15403.98</v>
      </c>
      <c r="J41" s="20">
        <v>8</v>
      </c>
      <c r="K41" s="20" t="s">
        <v>123</v>
      </c>
      <c r="L41" s="25" t="s">
        <v>124</v>
      </c>
      <c r="M41" s="25">
        <v>70</v>
      </c>
    </row>
    <row r="42" spans="1:13" ht="12.75">
      <c r="A42" s="4" t="s">
        <v>30</v>
      </c>
      <c r="J42" s="20">
        <v>9</v>
      </c>
      <c r="K42" s="20" t="s">
        <v>125</v>
      </c>
      <c r="L42" s="25" t="s">
        <v>126</v>
      </c>
      <c r="M42" s="25">
        <v>17</v>
      </c>
    </row>
    <row r="43" spans="10:13" ht="12.75">
      <c r="J43" s="20">
        <v>10</v>
      </c>
      <c r="K43" s="20" t="s">
        <v>127</v>
      </c>
      <c r="L43" s="25" t="s">
        <v>126</v>
      </c>
      <c r="M43" s="25">
        <v>75</v>
      </c>
    </row>
    <row r="44" spans="1:13" ht="12.75">
      <c r="A44" t="s">
        <v>31</v>
      </c>
      <c r="C44" s="13"/>
      <c r="D44" s="43"/>
      <c r="E44" s="13"/>
      <c r="F44" s="11"/>
      <c r="J44" s="20">
        <v>11</v>
      </c>
      <c r="K44" s="20" t="s">
        <v>131</v>
      </c>
      <c r="L44" s="25" t="s">
        <v>132</v>
      </c>
      <c r="M44" s="25">
        <v>45.44</v>
      </c>
    </row>
    <row r="45" spans="2:13" ht="12.75">
      <c r="B45">
        <v>4476.6</v>
      </c>
      <c r="C45" t="s">
        <v>92</v>
      </c>
      <c r="D45" s="35"/>
      <c r="E45">
        <v>76.53</v>
      </c>
      <c r="F45" s="11">
        <v>6509</v>
      </c>
      <c r="J45" s="20">
        <v>12</v>
      </c>
      <c r="K45" s="20"/>
      <c r="L45" s="25"/>
      <c r="M45" s="25"/>
    </row>
    <row r="46" spans="1:13" ht="12.75">
      <c r="A46" t="s">
        <v>32</v>
      </c>
      <c r="J46" s="20">
        <v>13</v>
      </c>
      <c r="K46" s="20"/>
      <c r="L46" s="25"/>
      <c r="M46" s="25"/>
    </row>
    <row r="47" spans="2:13" ht="12.75">
      <c r="B47">
        <v>4476.6</v>
      </c>
      <c r="C47" t="s">
        <v>92</v>
      </c>
      <c r="D47" s="35"/>
      <c r="E47">
        <v>28.05</v>
      </c>
      <c r="F47" s="11">
        <v>2547</v>
      </c>
      <c r="J47" s="20">
        <v>14</v>
      </c>
      <c r="K47" s="20"/>
      <c r="L47" s="25"/>
      <c r="M47" s="25"/>
    </row>
    <row r="48" spans="1:13" ht="12.75">
      <c r="A48" t="s">
        <v>33</v>
      </c>
      <c r="J48" s="20"/>
      <c r="K48" s="20"/>
      <c r="L48" s="31" t="s">
        <v>88</v>
      </c>
      <c r="M48" s="34">
        <f>SUM(M34:M47)</f>
        <v>24504.94</v>
      </c>
    </row>
    <row r="49" spans="2:6" ht="12.75">
      <c r="B49">
        <f>F49/D49</f>
        <v>1183</v>
      </c>
      <c r="C49" t="s">
        <v>34</v>
      </c>
      <c r="D49" s="5">
        <v>2.73</v>
      </c>
      <c r="E49" t="s">
        <v>19</v>
      </c>
      <c r="F49" s="5">
        <v>3229.59</v>
      </c>
    </row>
    <row r="50" ht="12.75">
      <c r="A50" t="s">
        <v>35</v>
      </c>
    </row>
    <row r="51" spans="2:6" ht="12.75">
      <c r="B51">
        <v>1246</v>
      </c>
      <c r="C51" t="s">
        <v>18</v>
      </c>
      <c r="D51" s="5">
        <v>0.08</v>
      </c>
      <c r="E51" t="s">
        <v>19</v>
      </c>
      <c r="F51" s="5">
        <f>B51*D51</f>
        <v>99.68</v>
      </c>
    </row>
    <row r="52" spans="1:6" ht="12.75">
      <c r="A52" t="s">
        <v>36</v>
      </c>
      <c r="B52">
        <v>4476.6</v>
      </c>
      <c r="C52" t="s">
        <v>18</v>
      </c>
      <c r="D52" s="5">
        <v>0</v>
      </c>
      <c r="E52" t="s">
        <v>19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SUM(F44:F54)</f>
        <v>12385.27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4476.6</v>
      </c>
      <c r="F59" s="36">
        <f>C59/D59*E59</f>
        <v>6033.38240881147</v>
      </c>
    </row>
    <row r="60" spans="1:6" ht="12.75">
      <c r="A60" t="s">
        <v>41</v>
      </c>
      <c r="C60">
        <v>230866</v>
      </c>
      <c r="D60">
        <v>219205.2</v>
      </c>
      <c r="E60">
        <v>4476.6</v>
      </c>
      <c r="F60" s="36">
        <f>C60/D60*E60</f>
        <v>4714.736400413859</v>
      </c>
    </row>
    <row r="61" spans="1:6" ht="12.75">
      <c r="A61" t="s">
        <v>42</v>
      </c>
      <c r="F61" s="11">
        <f>M30</f>
        <v>110343.3008151</v>
      </c>
    </row>
    <row r="62" spans="1:6" ht="12.75">
      <c r="A62" t="s">
        <v>97</v>
      </c>
      <c r="F62" s="5"/>
    </row>
    <row r="63" spans="2:6" ht="12.75">
      <c r="B63">
        <v>4476.6</v>
      </c>
      <c r="C63" t="s">
        <v>18</v>
      </c>
      <c r="D63" s="5">
        <v>0.1</v>
      </c>
      <c r="E63" t="s">
        <v>19</v>
      </c>
      <c r="F63" s="11">
        <f>B63*D63</f>
        <v>447.6600000000001</v>
      </c>
    </row>
    <row r="64" spans="1:6" ht="12.75">
      <c r="A64" t="s">
        <v>43</v>
      </c>
      <c r="F64" s="11">
        <f>M48</f>
        <v>24504.94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4476.6</v>
      </c>
      <c r="C67" t="s">
        <v>18</v>
      </c>
      <c r="D67" s="11">
        <v>0.4</v>
      </c>
      <c r="E67" t="s">
        <v>19</v>
      </c>
      <c r="F67" s="11">
        <f>B67*D67</f>
        <v>1790.6400000000003</v>
      </c>
    </row>
    <row r="68" spans="1:6" ht="12.75">
      <c r="A68" s="4" t="s">
        <v>46</v>
      </c>
      <c r="B68" s="10"/>
      <c r="C68" s="10"/>
      <c r="F68" s="8">
        <f>SUM(F59:F67)</f>
        <v>147834.65962432534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4476.6</v>
      </c>
      <c r="C71" t="s">
        <v>92</v>
      </c>
      <c r="F71" s="11">
        <v>1522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4476.6</v>
      </c>
      <c r="C74" t="s">
        <v>18</v>
      </c>
      <c r="D74" s="11">
        <v>1.32</v>
      </c>
      <c r="E74" t="s">
        <v>19</v>
      </c>
      <c r="F74" s="11">
        <f>B74*D74</f>
        <v>5909.112000000001</v>
      </c>
    </row>
    <row r="75" spans="1:6" ht="12.75">
      <c r="A75" s="4" t="s">
        <v>50</v>
      </c>
      <c r="F75" s="32">
        <f>F71+F74</f>
        <v>7431.112000000001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4476.6</v>
      </c>
      <c r="C79" t="s">
        <v>18</v>
      </c>
      <c r="D79" s="11">
        <v>2.8</v>
      </c>
      <c r="E79" t="s">
        <v>19</v>
      </c>
      <c r="F79" s="11">
        <f>B79*D79</f>
        <v>12534.48</v>
      </c>
    </row>
    <row r="80" spans="1:9" ht="12.75">
      <c r="A80" s="4" t="s">
        <v>53</v>
      </c>
      <c r="F80" s="32">
        <f>SUM(F79)</f>
        <v>12534.48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195589.50162432535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1564.7160129946028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4">
        <f>F82+F84</f>
        <v>197154.21763731996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212053</v>
      </c>
      <c r="D88" s="23">
        <v>96100</v>
      </c>
      <c r="E88" s="45">
        <f>F86</f>
        <v>197154.21763731996</v>
      </c>
      <c r="F88" s="46">
        <f>C88+D88-E88</f>
        <v>110998.78236268004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2011-11-22T13:15:59Z</dcterms:modified>
  <cp:category/>
  <cp:version/>
  <cp:contentType/>
  <cp:contentStatus/>
</cp:coreProperties>
</file>