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<sst xmlns="http://schemas.openxmlformats.org/spreadsheetml/2006/main" count="190" uniqueCount="138">
  <si>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</si>
  <si>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</si>
  <si>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</si>
  <si>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</si>
  <si>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</si>
  <si>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</si>
  <si>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</si>
  <si>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</si>
  <si>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</si>
  <si>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</si>
  <si>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</si>
  <si>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</si>
  <si>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</si>
  <si>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</si>
  <si>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</si>
  <si>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</si>
  <si>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</si>
  <si>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</si>
  <si>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</si>
  <si>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</si>
  <si>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</si>
  <si>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</si>
  <si>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</si>
  <si>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</si>
  <si>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</si>
  <si>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</si>
  <si>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</si>
  <si>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</si>
  <si>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</si>
  <si>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</si>
  <si>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</si>
  <si>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</si>
  <si>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</si>
  <si>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</si>
  <si>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</si>
  <si>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</si>
  <si>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</si>
  <si>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</si>
  <si>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</si>
  <si>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</si>
  <si>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</si>
  <si>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</si>
  <si>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</si>
  <si>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</si>
  <si>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</si>
  <si>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</si>
  <si>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</si>
  <si>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</si>
  <si>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</si>
  <si>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</si>
  <si>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</si>
  <si>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</si>
  <si>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</si>
  <si>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</si>
  <si>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</si>
  <si>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</si>
  <si>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</si>
  <si>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</si>
  <si>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</si>
  <si>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</si>
  <si>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</si>
  <si>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</si>
  <si>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</si>
  <si>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</si>
  <si>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</si>
  <si>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</si>
  <si>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</si>
  <si>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</si>
  <si>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</si>
  <si>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</si>
  <si>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</si>
  <si>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</si>
  <si>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</si>
  <si>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</si>
  <si>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</si>
  <si>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</si>
  <si>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</si>
  <si>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</si>
  <si>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</si>
  <si>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</si>
  <si>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</si>
  <si>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</si>
  <si>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</si>
  <si>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</si>
  <si>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</si>
  <si>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</si>
  <si>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</si>
  <si>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</si>
  <si>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</si>
  <si>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</si>
  <si>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</si>
  <si>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</si>
  <si>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</si>
  <si>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</si>
  <si>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</si>
  <si>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</si>
  <si>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</si>
  <si>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</si>
  <si>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</si>
  <si>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</si>
  <si>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</si>
  <si>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0,7 ставки</t>
  </si>
  <si>
    <t>0,5 ставки</t>
  </si>
  <si>
    <t>((з/пл. и ЕСН администрации ООО , содерж.оргтехники, почт.канц-е  расходы)</t>
  </si>
  <si>
    <t>ост.на 01.08</t>
  </si>
  <si>
    <t>июль</t>
  </si>
  <si>
    <t xml:space="preserve">                    за июль  2011 г.</t>
  </si>
  <si>
    <t>Смена труб Д 20 м/пл (2мп)</t>
  </si>
  <si>
    <t>Труба Д 20 м/пл</t>
  </si>
  <si>
    <t>2мп</t>
  </si>
  <si>
    <t>Муфта 20</t>
  </si>
  <si>
    <t>2шт</t>
  </si>
  <si>
    <t>Смена вентиля Д 25 (1шт)</t>
  </si>
  <si>
    <t>Вентиль Д 25</t>
  </si>
  <si>
    <t>1шт</t>
  </si>
  <si>
    <t>Уголок 32</t>
  </si>
  <si>
    <t>8шт</t>
  </si>
  <si>
    <t>Смена труб Д 32 м/пл (4мп)</t>
  </si>
  <si>
    <t>Труба Д 32 м/пл</t>
  </si>
  <si>
    <t>4мп</t>
  </si>
  <si>
    <t>Муфта 32х25</t>
  </si>
  <si>
    <t>3шт</t>
  </si>
  <si>
    <t>Муфта 25</t>
  </si>
  <si>
    <t>4шт</t>
  </si>
  <si>
    <t>Тройник 32</t>
  </si>
  <si>
    <t>Смена сгона Д 20 (3шт)</t>
  </si>
  <si>
    <t>Сгон Д 20</t>
  </si>
  <si>
    <t>К/гайка 20</t>
  </si>
  <si>
    <t>Спил дерева, распиловка сучьев</t>
  </si>
  <si>
    <t>Вышка</t>
  </si>
  <si>
    <t>2часа</t>
  </si>
  <si>
    <t>Бензин</t>
  </si>
  <si>
    <t>5л.</t>
  </si>
  <si>
    <t>Масло</t>
  </si>
  <si>
    <t>2л.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</si>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</sst>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100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3307.8</v>
      </c>
      <c r="F7" t="s">
        <v>91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230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479</v>
      </c>
      <c r="F10" t="s">
        <v>91</v>
      </c>
      <c r="J10" s="16"/>
      <c r="K10" s="18" t="s">
        <v>73</v>
      </c>
      <c r="L10" s="23">
        <v>3</v>
      </c>
      <c r="M10" s="33">
        <f>L10*81.37*1.262</f>
        <v>308.06682</v>
      </c>
    </row>
    <row r="11" spans="1:13" ht="12.75">
      <c r="A11" t="s">
        <v>7</v>
      </c>
      <c r="E11">
        <v>3715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332.1</v>
      </c>
      <c r="F12" t="s">
        <v>91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34610.7</v>
      </c>
      <c r="J16" s="15" t="s">
        <v>78</v>
      </c>
      <c r="K16" s="26" t="s">
        <v>79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32174.8</v>
      </c>
      <c r="J17" s="16" t="s">
        <v>80</v>
      </c>
      <c r="K17" s="18" t="s">
        <v>81</v>
      </c>
      <c r="L17" s="23">
        <v>5.64</v>
      </c>
      <c r="M17" s="33">
        <f>L17*81.37*1.262</f>
        <v>579.1656216</v>
      </c>
    </row>
    <row r="18" spans="2:13" ht="12.75">
      <c r="B18" t="s">
        <v>12</v>
      </c>
      <c r="F18" s="9">
        <f>F17/F16</f>
        <v>0.9296200307997239</v>
      </c>
      <c r="J18" s="20"/>
      <c r="K18" s="27" t="s">
        <v>82</v>
      </c>
      <c r="L18" s="28">
        <f>SUM(L7:L17)</f>
        <v>16.64</v>
      </c>
      <c r="M18" s="34">
        <f>SUM(M7:M17)</f>
        <v>1708.7439616000001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32174.8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3.1</v>
      </c>
      <c r="M22" s="33">
        <f>L22*81.37*1.15*1.262</f>
        <v>366.08607109999997</v>
      </c>
    </row>
    <row r="23" spans="10:13" ht="12.75">
      <c r="J23" s="20">
        <v>2</v>
      </c>
      <c r="K23" s="20" t="s">
        <v>112</v>
      </c>
      <c r="L23" s="25">
        <v>1.03</v>
      </c>
      <c r="M23" s="33">
        <f aca="true" t="shared" si="0" ref="M23:M31">L23*81.37*1.15*1.262</f>
        <v>121.63504943000001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117</v>
      </c>
      <c r="L24" s="25">
        <v>6.2</v>
      </c>
      <c r="M24" s="33">
        <f t="shared" si="0"/>
        <v>732.1721421999999</v>
      </c>
    </row>
    <row r="25" spans="1:13" ht="12.75">
      <c r="A25" t="s">
        <v>17</v>
      </c>
      <c r="D25" t="s">
        <v>101</v>
      </c>
      <c r="F25" s="11">
        <v>3807.45</v>
      </c>
      <c r="J25" s="20">
        <v>4</v>
      </c>
      <c r="K25" s="20" t="s">
        <v>125</v>
      </c>
      <c r="L25" s="25">
        <v>0.86</v>
      </c>
      <c r="M25" s="33">
        <f t="shared" si="0"/>
        <v>101.55936166000001</v>
      </c>
    </row>
    <row r="26" spans="1:13" ht="12.75">
      <c r="A26" t="s">
        <v>18</v>
      </c>
      <c r="J26" s="20">
        <v>5</v>
      </c>
      <c r="K26" s="20" t="s">
        <v>128</v>
      </c>
      <c r="L26" s="25">
        <v>6.88</v>
      </c>
      <c r="M26" s="33">
        <f t="shared" si="0"/>
        <v>812.4748932800001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135</v>
      </c>
      <c r="L27" s="25">
        <v>0.35</v>
      </c>
      <c r="M27" s="33">
        <f t="shared" si="0"/>
        <v>41.332298349999995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25</v>
      </c>
      <c r="B31">
        <v>479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 t="s">
        <v>82</v>
      </c>
      <c r="L32" s="28">
        <f>SUM(L22:L31)</f>
        <v>18.42</v>
      </c>
      <c r="M32" s="34">
        <f>SUM(M22:M31)</f>
        <v>2175.2598160200005</v>
      </c>
    </row>
    <row r="33" spans="1:11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K33" s="1" t="s">
        <v>86</v>
      </c>
    </row>
    <row r="34" spans="10:13" ht="12.75">
      <c r="J34" s="22" t="s">
        <v>59</v>
      </c>
      <c r="K34" s="22"/>
      <c r="L34" s="22" t="s">
        <v>87</v>
      </c>
      <c r="M34" s="22" t="s">
        <v>65</v>
      </c>
    </row>
    <row r="35" spans="1:13" ht="12.75">
      <c r="A35" s="6" t="s">
        <v>28</v>
      </c>
      <c r="D35" t="s">
        <v>102</v>
      </c>
      <c r="J35" s="23" t="s">
        <v>60</v>
      </c>
      <c r="K35" s="23" t="s">
        <v>61</v>
      </c>
      <c r="L35" s="23"/>
      <c r="M35" s="23" t="s">
        <v>88</v>
      </c>
    </row>
    <row r="36" spans="2:13" ht="12.75">
      <c r="B36">
        <v>332.1</v>
      </c>
      <c r="C36" t="s">
        <v>20</v>
      </c>
      <c r="D36" s="5">
        <v>6.17</v>
      </c>
      <c r="E36" t="s">
        <v>21</v>
      </c>
      <c r="F36" s="5">
        <v>2262.77</v>
      </c>
      <c r="J36" s="20">
        <v>1</v>
      </c>
      <c r="K36" s="20" t="s">
        <v>108</v>
      </c>
      <c r="L36" s="25" t="s">
        <v>109</v>
      </c>
      <c r="M36" s="25">
        <v>140</v>
      </c>
    </row>
    <row r="37" spans="10:13" ht="12.75">
      <c r="J37" s="20">
        <v>2</v>
      </c>
      <c r="K37" s="20" t="s">
        <v>110</v>
      </c>
      <c r="L37" s="25" t="s">
        <v>111</v>
      </c>
      <c r="M37" s="25">
        <v>130</v>
      </c>
    </row>
    <row r="38" spans="1:13" ht="12.75">
      <c r="A38" t="s">
        <v>29</v>
      </c>
      <c r="J38" s="20">
        <v>3</v>
      </c>
      <c r="K38" s="20" t="s">
        <v>113</v>
      </c>
      <c r="L38" s="25" t="s">
        <v>114</v>
      </c>
      <c r="M38" s="25">
        <v>235</v>
      </c>
    </row>
    <row r="39" spans="1:13" ht="12.75">
      <c r="A39" s="7" t="s">
        <v>30</v>
      </c>
      <c r="B39" s="7"/>
      <c r="C39" s="7" t="s">
        <v>31</v>
      </c>
      <c r="D39" s="7"/>
      <c r="J39" s="20">
        <v>4</v>
      </c>
      <c r="K39" s="20" t="s">
        <v>115</v>
      </c>
      <c r="L39" s="25" t="s">
        <v>116</v>
      </c>
      <c r="M39" s="25">
        <v>96</v>
      </c>
    </row>
    <row r="40" spans="2:13" ht="12.75">
      <c r="B40">
        <v>3307.8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5</v>
      </c>
      <c r="K40" s="20" t="s">
        <v>118</v>
      </c>
      <c r="L40" s="25" t="s">
        <v>119</v>
      </c>
      <c r="M40" s="25">
        <v>480</v>
      </c>
    </row>
    <row r="41" spans="1:13" ht="12.75">
      <c r="A41" s="4" t="s">
        <v>56</v>
      </c>
      <c r="B41" s="1"/>
      <c r="F41" s="32">
        <f>F25+F36+F40</f>
        <v>6070.219999999999</v>
      </c>
      <c r="J41" s="20">
        <v>6</v>
      </c>
      <c r="K41" s="20" t="s">
        <v>120</v>
      </c>
      <c r="L41" s="25" t="s">
        <v>116</v>
      </c>
      <c r="M41" s="25">
        <v>1680</v>
      </c>
    </row>
    <row r="42" spans="1:13" ht="12.75">
      <c r="A42" s="4" t="s">
        <v>32</v>
      </c>
      <c r="J42" s="20">
        <v>7</v>
      </c>
      <c r="K42" s="20" t="s">
        <v>120</v>
      </c>
      <c r="L42" s="25" t="s">
        <v>121</v>
      </c>
      <c r="M42" s="25">
        <v>36</v>
      </c>
    </row>
    <row r="43" spans="10:13" ht="12.75">
      <c r="J43" s="20">
        <v>8</v>
      </c>
      <c r="K43" s="20" t="s">
        <v>122</v>
      </c>
      <c r="L43" s="25" t="s">
        <v>123</v>
      </c>
      <c r="M43" s="25">
        <v>740</v>
      </c>
    </row>
    <row r="44" spans="1:13" ht="12.75">
      <c r="A44" t="s">
        <v>33</v>
      </c>
      <c r="J44" s="20">
        <v>9</v>
      </c>
      <c r="K44" s="20" t="s">
        <v>124</v>
      </c>
      <c r="L44" s="25" t="s">
        <v>111</v>
      </c>
      <c r="M44" s="25">
        <v>30</v>
      </c>
    </row>
    <row r="45" spans="2:13" ht="12.75">
      <c r="B45">
        <v>3307.8</v>
      </c>
      <c r="C45" t="s">
        <v>91</v>
      </c>
      <c r="D45" s="36"/>
      <c r="E45">
        <v>76.53</v>
      </c>
      <c r="F45" s="11">
        <v>2315</v>
      </c>
      <c r="J45" s="20">
        <v>10</v>
      </c>
      <c r="K45" s="20" t="s">
        <v>126</v>
      </c>
      <c r="L45" s="25" t="s">
        <v>121</v>
      </c>
      <c r="M45" s="25">
        <v>42</v>
      </c>
    </row>
    <row r="46" spans="1:13" ht="12.75">
      <c r="A46" t="s">
        <v>34</v>
      </c>
      <c r="J46" s="20">
        <v>11</v>
      </c>
      <c r="K46" s="20" t="s">
        <v>110</v>
      </c>
      <c r="L46" s="25" t="s">
        <v>121</v>
      </c>
      <c r="M46" s="25">
        <v>75</v>
      </c>
    </row>
    <row r="47" spans="2:13" ht="12.75">
      <c r="B47">
        <v>3307.8</v>
      </c>
      <c r="C47" t="s">
        <v>91</v>
      </c>
      <c r="D47" s="36"/>
      <c r="E47">
        <v>28.05</v>
      </c>
      <c r="F47" s="11">
        <v>893</v>
      </c>
      <c r="J47" s="20">
        <v>12</v>
      </c>
      <c r="K47" s="20" t="s">
        <v>127</v>
      </c>
      <c r="L47" s="25" t="s">
        <v>121</v>
      </c>
      <c r="M47" s="25">
        <v>45</v>
      </c>
    </row>
    <row r="48" spans="1:13" ht="12.75">
      <c r="A48" t="s">
        <v>35</v>
      </c>
      <c r="J48" s="20">
        <v>13</v>
      </c>
      <c r="K48" s="20" t="s">
        <v>129</v>
      </c>
      <c r="L48" s="25" t="s">
        <v>130</v>
      </c>
      <c r="M48" s="25">
        <v>1600</v>
      </c>
    </row>
    <row r="49" spans="2:13" ht="12.75">
      <c r="B49">
        <f>F49/D49</f>
        <v>400</v>
      </c>
      <c r="C49" t="s">
        <v>36</v>
      </c>
      <c r="D49" s="5">
        <v>2.73</v>
      </c>
      <c r="E49" t="s">
        <v>21</v>
      </c>
      <c r="F49" s="5">
        <v>1092</v>
      </c>
      <c r="J49" s="20">
        <v>14</v>
      </c>
      <c r="K49" s="20" t="s">
        <v>131</v>
      </c>
      <c r="L49" s="25" t="s">
        <v>132</v>
      </c>
      <c r="M49" s="25">
        <v>136.5</v>
      </c>
    </row>
    <row r="50" spans="1:13" ht="12.75">
      <c r="A50" t="s">
        <v>37</v>
      </c>
      <c r="J50" s="20">
        <v>15</v>
      </c>
      <c r="K50" s="20" t="s">
        <v>133</v>
      </c>
      <c r="L50" s="25" t="s">
        <v>134</v>
      </c>
      <c r="M50" s="25">
        <v>120</v>
      </c>
    </row>
    <row r="51" spans="2:13" ht="12.75">
      <c r="B51">
        <v>230</v>
      </c>
      <c r="C51" t="s">
        <v>20</v>
      </c>
      <c r="D51" s="5">
        <v>0</v>
      </c>
      <c r="E51" t="s">
        <v>21</v>
      </c>
      <c r="F51" s="11">
        <f>B51*D51</f>
        <v>0</v>
      </c>
      <c r="J51" s="20">
        <v>16</v>
      </c>
      <c r="K51" s="20" t="s">
        <v>136</v>
      </c>
      <c r="L51" s="25" t="s">
        <v>137</v>
      </c>
      <c r="M51" s="25">
        <v>28.4</v>
      </c>
    </row>
    <row r="52" spans="1:13" ht="12.75">
      <c r="A52" t="s">
        <v>38</v>
      </c>
      <c r="B52">
        <v>3307.8</v>
      </c>
      <c r="C52" t="s">
        <v>91</v>
      </c>
      <c r="D52" s="5">
        <v>0.182</v>
      </c>
      <c r="E52" t="s">
        <v>21</v>
      </c>
      <c r="F52" s="11">
        <f>B52*D52</f>
        <v>602.0196</v>
      </c>
      <c r="J52" s="20">
        <v>17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18</v>
      </c>
      <c r="K53" s="20"/>
      <c r="L53" s="25"/>
      <c r="M53" s="25"/>
    </row>
    <row r="54" spans="10:13" ht="12.75">
      <c r="J54" s="20"/>
      <c r="K54" s="20"/>
      <c r="L54" s="31" t="s">
        <v>89</v>
      </c>
      <c r="M54" s="34">
        <f>SUM(M36:M53)</f>
        <v>5613.9</v>
      </c>
    </row>
    <row r="55" spans="1:6" ht="12.75">
      <c r="A55" s="4" t="s">
        <v>40</v>
      </c>
      <c r="B55" s="10"/>
      <c r="C55" s="10"/>
      <c r="F55" s="32">
        <f>SUM(F45:F54)</f>
        <v>4902.0196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3307.8</v>
      </c>
      <c r="F59" s="37">
        <f>C59/D59*E59</f>
        <v>2259.2703822719536</v>
      </c>
    </row>
    <row r="60" spans="1:6" ht="12.75">
      <c r="A60" t="s">
        <v>43</v>
      </c>
      <c r="C60">
        <v>113233</v>
      </c>
      <c r="D60">
        <v>219205.2</v>
      </c>
      <c r="E60">
        <v>3307.8</v>
      </c>
      <c r="F60" s="37">
        <f>C60/D60*E60</f>
        <v>1708.682628879242</v>
      </c>
    </row>
    <row r="61" spans="1:6" ht="12.75">
      <c r="A61" t="s">
        <v>44</v>
      </c>
      <c r="F61" s="5">
        <v>2175.26</v>
      </c>
    </row>
    <row r="62" spans="1:6" ht="12.75">
      <c r="A62" t="s">
        <v>99</v>
      </c>
      <c r="F62" s="5"/>
    </row>
    <row r="63" spans="2:6" ht="12.75">
      <c r="B63">
        <v>3307.8</v>
      </c>
      <c r="C63" t="s">
        <v>20</v>
      </c>
      <c r="D63" s="5">
        <v>0.05</v>
      </c>
      <c r="E63" t="s">
        <v>21</v>
      </c>
      <c r="F63" s="11">
        <f>B63*D63</f>
        <v>165.39000000000001</v>
      </c>
    </row>
    <row r="64" spans="1:6" ht="12.75">
      <c r="A64" t="s">
        <v>45</v>
      </c>
      <c r="F64" s="11">
        <v>5613.9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3307.8</v>
      </c>
      <c r="C67" t="s">
        <v>20</v>
      </c>
      <c r="D67" s="11">
        <v>0.19</v>
      </c>
      <c r="E67" t="s">
        <v>21</v>
      </c>
      <c r="F67" s="11">
        <f>B67*D67</f>
        <v>628.4820000000001</v>
      </c>
    </row>
    <row r="68" spans="1:6" ht="12.75">
      <c r="A68" s="4" t="s">
        <v>48</v>
      </c>
      <c r="B68" s="10"/>
      <c r="C68" s="10"/>
      <c r="F68" s="32">
        <f>SUM(F59:F67)</f>
        <v>12550.985011151195</v>
      </c>
    </row>
    <row r="70" ht="12.75">
      <c r="A70" s="4" t="s">
        <v>49</v>
      </c>
    </row>
    <row r="71" spans="1:6" ht="12.75">
      <c r="A71" t="s">
        <v>50</v>
      </c>
      <c r="B71">
        <v>3307.8</v>
      </c>
      <c r="C71" t="s">
        <v>91</v>
      </c>
      <c r="F71" s="11">
        <v>529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3307.8</v>
      </c>
      <c r="C74" t="s">
        <v>20</v>
      </c>
      <c r="D74" s="11">
        <v>0.53</v>
      </c>
      <c r="E74" t="s">
        <v>21</v>
      </c>
      <c r="F74" s="11">
        <f>B74*D74</f>
        <v>1753.1340000000002</v>
      </c>
    </row>
    <row r="75" spans="1:6" ht="12.75">
      <c r="A75" s="4" t="s">
        <v>52</v>
      </c>
      <c r="F75" s="32">
        <f>F71+F74</f>
        <v>2282.134</v>
      </c>
    </row>
    <row r="77" ht="12.75">
      <c r="A77" s="4" t="s">
        <v>53</v>
      </c>
    </row>
    <row r="78" spans="1:6" ht="12.75">
      <c r="A78" s="7" t="s">
        <v>103</v>
      </c>
      <c r="B78" s="7"/>
      <c r="C78" s="7"/>
      <c r="D78" s="7"/>
      <c r="E78" s="7"/>
      <c r="F78" s="7"/>
    </row>
    <row r="79" spans="2:6" ht="12.75">
      <c r="B79">
        <v>3307.8</v>
      </c>
      <c r="C79" t="s">
        <v>20</v>
      </c>
      <c r="D79" s="11">
        <v>1.69</v>
      </c>
      <c r="E79" t="s">
        <v>21</v>
      </c>
      <c r="F79" s="11">
        <f>B79*D79</f>
        <v>5590.182</v>
      </c>
    </row>
    <row r="80" spans="1:9" ht="12.75">
      <c r="A80" s="4" t="s">
        <v>54</v>
      </c>
      <c r="F80" s="32">
        <f>SUM(F79)</f>
        <v>5590.182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31395.54061115119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251.16432488920952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31646.7049360404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40725</v>
      </c>
      <c r="C88" s="42">
        <v>11622</v>
      </c>
      <c r="D88" s="23">
        <v>34175</v>
      </c>
      <c r="E88" s="23">
        <v>31647</v>
      </c>
      <c r="F88" s="44">
        <f>C88+D88-E88</f>
        <v>14150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2011-10-15T10:26:33Z</dcterms:modified>
  <cp:category/>
  <cp:version/>
  <cp:contentType/>
  <cp:contentStatus/>
</cp:coreProperties>
</file>