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<sst xmlns="http://schemas.openxmlformats.org/spreadsheetml/2006/main" count="158" uniqueCount="108">
  <si>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</si>
  <si>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</si>
  <si>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</si>
  <si>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</si>
  <si>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</si>
  <si>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</si>
  <si>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</si>
  <si>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</si>
  <si>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</si>
  <si>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</si>
  <si>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</si>
  <si>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</si>
  <si>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</si>
  <si>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</si>
  <si>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</si>
  <si>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</si>
  <si>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</si>
  <si>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</si>
  <si>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</si>
  <si>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</si>
  <si>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</si>
  <si>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</si>
  <si>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</si>
  <si>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</si>
  <si>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</si>
  <si>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</si>
  <si>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</si>
  <si>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</si>
  <si>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</si>
  <si>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</si>
  <si>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</si>
  <si>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</si>
  <si>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</si>
  <si>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</si>
  <si>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</si>
  <si>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</si>
  <si>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</si>
  <si>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</si>
  <si>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</si>
  <si>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</si>
  <si>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</si>
  <si>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</si>
  <si>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</si>
  <si>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</si>
  <si>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</si>
  <si>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</si>
  <si>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</si>
  <si>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</si>
  <si>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</si>
  <si>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</si>
  <si>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</si>
  <si>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</si>
  <si>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</si>
  <si>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</si>
  <si>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</si>
  <si>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</si>
  <si>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</si>
  <si>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</si>
  <si>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</si>
  <si>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</si>
  <si>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</si>
  <si>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</si>
  <si>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</si>
  <si>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</si>
  <si>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</si>
  <si>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</si>
  <si>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</si>
  <si>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</si>
  <si>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</si>
  <si>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</si>
  <si>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</si>
  <si>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</si>
  <si>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</si>
  <si>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</si>
  <si>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</si>
  <si>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</si>
  <si>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</si>
  <si>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</si>
  <si>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</si>
  <si>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</si>
  <si>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</si>
  <si>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</si>
  <si>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</si>
  <si>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</si>
  <si>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</si>
  <si>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</si>
  <si>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</si>
  <si>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</si>
  <si>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</si>
  <si>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</si>
  <si>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</si>
  <si>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</si>
  <si>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</si>
  <si>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</si>
  <si>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</si>
  <si>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</si>
  <si>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</si>
  <si>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</si>
  <si>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</si>
  <si>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</si>
  <si>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</si>
  <si>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</si>
  <si>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</si>
  <si>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</si>
  <si>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ост.на 01.03.</t>
  </si>
  <si>
    <t>февраль</t>
  </si>
  <si>
    <t xml:space="preserve">                    за февраль 2011 г.</t>
  </si>
  <si>
    <t>0,4 ставки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</si>
</sst>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93</v>
      </c>
      <c r="C2" s="1"/>
      <c r="D2" s="1" t="s">
        <v>94</v>
      </c>
      <c r="K2" t="s">
        <v>106</v>
      </c>
    </row>
    <row r="3" spans="2:13" ht="12.75">
      <c r="B3" s="1" t="s">
        <v>1</v>
      </c>
      <c r="C3" s="8" t="s">
        <v>105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379</v>
      </c>
      <c r="F7" t="s">
        <v>92</v>
      </c>
      <c r="J7" s="15"/>
      <c r="K7" s="15" t="s">
        <v>69</v>
      </c>
      <c r="L7" s="21">
        <v>0</v>
      </c>
      <c r="M7" s="34">
        <f>L7*81.37*1.262</f>
        <v>0</v>
      </c>
    </row>
    <row r="8" spans="1:13" ht="12.75">
      <c r="A8" t="s">
        <v>4</v>
      </c>
      <c r="E8">
        <v>0</v>
      </c>
      <c r="F8" t="s">
        <v>92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176</v>
      </c>
      <c r="F10" t="s">
        <v>92</v>
      </c>
      <c r="J10" s="16"/>
      <c r="K10" s="18" t="s">
        <v>74</v>
      </c>
      <c r="L10" s="23">
        <v>2.31</v>
      </c>
      <c r="M10" s="34">
        <f>L10*81.37*1.262</f>
        <v>237.21145140000002</v>
      </c>
    </row>
    <row r="11" spans="1:13" ht="12.75">
      <c r="A11" t="s">
        <v>7</v>
      </c>
      <c r="E11">
        <v>3112</v>
      </c>
      <c r="F11" t="s">
        <v>92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27</v>
      </c>
      <c r="F12" t="s">
        <v>92</v>
      </c>
      <c r="J12" s="16"/>
      <c r="K12" s="18" t="s">
        <v>73</v>
      </c>
      <c r="L12" s="23">
        <v>0</v>
      </c>
      <c r="M12" s="34">
        <f>L12*81.37*1.262</f>
        <v>0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3820.32</v>
      </c>
      <c r="J16" s="15" t="s">
        <v>79</v>
      </c>
      <c r="K16" s="26" t="s">
        <v>80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4140.57</v>
      </c>
      <c r="J17" s="16" t="s">
        <v>81</v>
      </c>
      <c r="K17" s="18" t="s">
        <v>82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1.0838280562884783</v>
      </c>
      <c r="J18" s="20"/>
      <c r="K18" s="27" t="s">
        <v>83</v>
      </c>
      <c r="L18" s="28">
        <f>SUM(L7:L17)</f>
        <v>2.31</v>
      </c>
      <c r="M18" s="35">
        <f>SUM(M7:M17)</f>
        <v>237.21145140000002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4140.57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5">
        <v>0</v>
      </c>
      <c r="M22" s="34">
        <f>L22*81.37*1.15*1.262</f>
        <v>0</v>
      </c>
    </row>
    <row r="23" spans="10:13" ht="12.75">
      <c r="J23" s="20"/>
      <c r="K23" s="30" t="s">
        <v>83</v>
      </c>
      <c r="L23" s="28">
        <f>SUM(L22:L22)</f>
        <v>0</v>
      </c>
      <c r="M23" s="35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87</v>
      </c>
    </row>
    <row r="25" spans="1:13" ht="12.75">
      <c r="A25" t="s">
        <v>17</v>
      </c>
      <c r="D25" t="s">
        <v>107</v>
      </c>
      <c r="F25" s="11">
        <v>2175.69</v>
      </c>
      <c r="J25" s="22" t="s">
        <v>60</v>
      </c>
      <c r="K25" s="22"/>
      <c r="L25" s="22" t="s">
        <v>63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 t="s">
        <v>85</v>
      </c>
      <c r="M26" s="23" t="s">
        <v>67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5">
        <f>M27/60.97/1.142</f>
        <v>0</v>
      </c>
      <c r="M27" s="28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88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60</v>
      </c>
      <c r="K29" s="22"/>
      <c r="L29" s="22" t="s">
        <v>89</v>
      </c>
      <c r="M29" s="22" t="s">
        <v>66</v>
      </c>
    </row>
    <row r="30" spans="1:13" ht="12.75">
      <c r="A30" t="s">
        <v>24</v>
      </c>
      <c r="J30" s="23" t="s">
        <v>61</v>
      </c>
      <c r="K30" s="23" t="s">
        <v>62</v>
      </c>
      <c r="L30" s="23"/>
      <c r="M30" s="23" t="s">
        <v>90</v>
      </c>
    </row>
    <row r="31" spans="1:13" ht="12.75">
      <c r="A31" s="5" t="s">
        <v>25</v>
      </c>
      <c r="B31">
        <v>176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>
        <v>0</v>
      </c>
      <c r="M31" s="25"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2" t="s">
        <v>91</v>
      </c>
      <c r="M32" s="35">
        <f>SUM(M31:M31)</f>
        <v>0</v>
      </c>
    </row>
    <row r="33" spans="1:6" ht="12.75">
      <c r="A33" s="5" t="s">
        <v>27</v>
      </c>
      <c r="B33">
        <v>3112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27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379</v>
      </c>
      <c r="C40" t="s">
        <v>20</v>
      </c>
      <c r="D40" s="36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379</v>
      </c>
      <c r="C45" t="s">
        <v>92</v>
      </c>
      <c r="D45" s="38"/>
      <c r="E45">
        <v>76.53</v>
      </c>
      <c r="F45" s="11">
        <v>265</v>
      </c>
    </row>
    <row r="46" ht="12.75">
      <c r="A46" t="s">
        <v>34</v>
      </c>
    </row>
    <row r="47" spans="2:6" ht="12.75">
      <c r="B47">
        <v>379</v>
      </c>
      <c r="C47" t="s">
        <v>92</v>
      </c>
      <c r="D47" s="38"/>
      <c r="E47">
        <v>28.05</v>
      </c>
      <c r="F47" s="11">
        <v>103</v>
      </c>
    </row>
    <row r="48" ht="12.75">
      <c r="A48" t="s">
        <v>35</v>
      </c>
    </row>
    <row r="49" spans="2:6" ht="12.75">
      <c r="B49">
        <f>F49/D49</f>
        <v>97</v>
      </c>
      <c r="C49" t="s">
        <v>36</v>
      </c>
      <c r="D49" s="5">
        <v>2.73</v>
      </c>
      <c r="E49" t="s">
        <v>21</v>
      </c>
      <c r="F49" s="5">
        <v>264.81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632.81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379</v>
      </c>
      <c r="F59" s="39">
        <f>C59/D59*E59</f>
        <v>234.44726915288786</v>
      </c>
    </row>
    <row r="60" spans="1:6" ht="12.75">
      <c r="A60" t="s">
        <v>43</v>
      </c>
      <c r="C60">
        <v>136909</v>
      </c>
      <c r="D60">
        <v>218626.3</v>
      </c>
      <c r="E60">
        <v>379</v>
      </c>
      <c r="F60" s="39">
        <f>C60/D60*E60</f>
        <v>237.3388334340379</v>
      </c>
    </row>
    <row r="61" spans="1:6" ht="12.75">
      <c r="A61" t="s">
        <v>44</v>
      </c>
      <c r="F61" s="5">
        <v>0</v>
      </c>
    </row>
    <row r="62" spans="1:6" ht="12.75">
      <c r="A62" t="s">
        <v>100</v>
      </c>
      <c r="F62" s="5"/>
    </row>
    <row r="63" spans="2:6" ht="12.75">
      <c r="B63">
        <v>379</v>
      </c>
      <c r="C63" t="s">
        <v>20</v>
      </c>
      <c r="D63" s="5">
        <v>0.05</v>
      </c>
      <c r="E63" t="s">
        <v>21</v>
      </c>
      <c r="F63" s="11">
        <f>B63*D63</f>
        <v>18.95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379</v>
      </c>
      <c r="C67" t="s">
        <v>20</v>
      </c>
      <c r="D67" s="11">
        <v>0.22</v>
      </c>
      <c r="E67" t="s">
        <v>21</v>
      </c>
      <c r="F67" s="11">
        <f>B67*D67</f>
        <v>83.38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574.1161025869258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379</v>
      </c>
      <c r="C72" t="s">
        <v>92</v>
      </c>
      <c r="F72" s="11">
        <v>53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379</v>
      </c>
      <c r="C75" t="s">
        <v>20</v>
      </c>
      <c r="D75" s="11">
        <v>0.51</v>
      </c>
      <c r="E75" t="s">
        <v>21</v>
      </c>
      <c r="F75" s="11">
        <f>B75*D75</f>
        <v>193.29</v>
      </c>
    </row>
    <row r="76" spans="1:6" ht="12.75">
      <c r="A76" s="4" t="s">
        <v>53</v>
      </c>
      <c r="F76" s="33">
        <f>F72+F75</f>
        <v>246.29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379</v>
      </c>
      <c r="C80" t="s">
        <v>20</v>
      </c>
      <c r="D80" s="11">
        <v>1.79</v>
      </c>
      <c r="E80" t="s">
        <v>21</v>
      </c>
      <c r="F80" s="11">
        <f>B80*D80</f>
        <v>678.41</v>
      </c>
      <c r="G80" s="7"/>
      <c r="H80" s="7"/>
      <c r="I80" s="7"/>
    </row>
    <row r="81" spans="1:6" ht="12.75">
      <c r="A81" s="4" t="s">
        <v>56</v>
      </c>
      <c r="F81" s="8">
        <f>SUM(F80)</f>
        <v>678.41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4307.316102586926</v>
      </c>
    </row>
    <row r="84" ht="12.75">
      <c r="F84" s="5"/>
    </row>
    <row r="85" spans="1:6" ht="12.75">
      <c r="A85" s="1" t="s">
        <v>102</v>
      </c>
      <c r="B85" s="1"/>
      <c r="C85" s="1"/>
      <c r="D85" s="1"/>
      <c r="E85" s="1"/>
      <c r="F85" s="33">
        <f>F83*0.8%</f>
        <v>34.458528820695406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7">
        <f>F83+F85</f>
        <v>4341.774631407621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104</v>
      </c>
    </row>
    <row r="89" spans="1:6" ht="12.75">
      <c r="A89" s="13"/>
      <c r="B89" s="42">
        <v>40575</v>
      </c>
      <c r="C89" s="43">
        <v>-11379</v>
      </c>
      <c r="D89" s="23">
        <v>4141</v>
      </c>
      <c r="E89" s="23">
        <v>4342</v>
      </c>
      <c r="F89" s="45">
        <f>C89+D89-E89</f>
        <v>-11580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2011-04-28T17:03:12Z</dcterms:modified>
  <cp:category/>
  <cp:version/>
  <cp:contentType/>
  <cp:contentStatus/>
</cp:coreProperties>
</file>