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<sst xmlns="http://schemas.openxmlformats.org/spreadsheetml/2006/main" count="202" uniqueCount="140">
  <si>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</si>
  <si>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</si>
  <si>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</si>
  <si>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</si>
  <si>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</si>
  <si>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</si>
  <si>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</si>
  <si>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</si>
  <si>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</si>
  <si>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</si>
  <si>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</si>
  <si>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</si>
  <si>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</si>
  <si>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</si>
  <si>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</si>
  <si>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</si>
  <si>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</si>
  <si>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</si>
  <si>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</si>
  <si>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</si>
  <si>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</si>
  <si>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</si>
  <si>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</si>
  <si>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</si>
  <si>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</si>
  <si>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</si>
  <si>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</si>
  <si>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</si>
  <si>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</si>
  <si>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</si>
  <si>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</si>
  <si>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</si>
  <si>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</si>
  <si>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</si>
  <si>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</si>
  <si>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</si>
  <si>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</si>
  <si>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</si>
  <si>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</si>
  <si>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</si>
  <si>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</si>
  <si>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</si>
  <si>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</si>
  <si>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</si>
  <si>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</si>
  <si>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</si>
  <si>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</si>
  <si>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</si>
  <si>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</si>
  <si>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</si>
  <si>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</si>
  <si>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</si>
  <si>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</si>
  <si>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</si>
  <si>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</si>
  <si>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</si>
  <si>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</si>
  <si>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</si>
  <si>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</si>
  <si>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</si>
  <si>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</si>
  <si>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</si>
  <si>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</si>
  <si>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</si>
  <si>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</si>
  <si>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</si>
  <si>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</si>
  <si>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</si>
  <si>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</si>
  <si>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</si>
  <si>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</si>
  <si>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</si>
  <si>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</si>
  <si>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</si>
  <si>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</si>
  <si>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</si>
  <si>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</si>
  <si>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</si>
  <si>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</si>
  <si>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</si>
  <si>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</si>
  <si>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</si>
  <si>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</si>
  <si>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</si>
  <si>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</si>
  <si>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</si>
  <si>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</si>
  <si>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</si>
  <si>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</si>
  <si>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</si>
  <si>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</si>
  <si>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</si>
  <si>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</si>
  <si>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</si>
  <si>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</si>
  <si>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</si>
  <si>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</si>
  <si>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</si>
  <si>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</si>
  <si>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</si>
  <si>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</si>
  <si>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1шт</t>
  </si>
  <si>
    <t>Прочистка канализации</t>
  </si>
  <si>
    <t>2011 г.</t>
  </si>
  <si>
    <t>2шт</t>
  </si>
  <si>
    <t>Лампа</t>
  </si>
  <si>
    <t>6шт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</si>
  <si>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</si>
  <si>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</si>
  <si>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</si>
  <si>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</si>
  <si>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1.2 Арендаторы (Спарк, Юнион, ООО"Клавдия")</t>
  </si>
  <si>
    <t>1,1 ставка</t>
  </si>
  <si>
    <t>Смена труб Д 32 (8мп)</t>
  </si>
  <si>
    <t>Труба Д 32</t>
  </si>
  <si>
    <t>8мп</t>
  </si>
  <si>
    <t>Тройник 32</t>
  </si>
  <si>
    <t>Муфта разводная</t>
  </si>
  <si>
    <t>4шт</t>
  </si>
  <si>
    <t>Смена труб Д 20 м/пл (2мп)</t>
  </si>
  <si>
    <t>Труба Д 20 м/пл</t>
  </si>
  <si>
    <t>2мп</t>
  </si>
  <si>
    <t>Муфта 20</t>
  </si>
  <si>
    <t>Смена ламп (3шт)</t>
  </si>
  <si>
    <t>3шт</t>
  </si>
  <si>
    <t>Смена патрона (1шт)</t>
  </si>
  <si>
    <t>Патрон</t>
  </si>
  <si>
    <t>Смена эл.провода (1,5мп)</t>
  </si>
  <si>
    <t>Эл.провод</t>
  </si>
  <si>
    <t>1,5мп</t>
  </si>
  <si>
    <t>Ремонт эл.щита со сменой автомата (2шт)</t>
  </si>
  <si>
    <t>АВ-16</t>
  </si>
  <si>
    <t>АВ-25</t>
  </si>
  <si>
    <t>Дин-реука</t>
  </si>
  <si>
    <t>АВ-100</t>
  </si>
  <si>
    <t>Смена вентиля Д 20 (4шт)</t>
  </si>
  <si>
    <t>Смена сгона Д 20 (4шт)</t>
  </si>
  <si>
    <t>Вентиль Д 20</t>
  </si>
  <si>
    <t>Сгон Д 20</t>
  </si>
  <si>
    <t>К/гайка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</si>
</sst>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103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5990.2</v>
      </c>
      <c r="F7" t="s">
        <v>93</v>
      </c>
      <c r="J7" s="15"/>
      <c r="K7" s="15" t="s">
        <v>69</v>
      </c>
      <c r="L7" s="21">
        <v>6</v>
      </c>
      <c r="M7" s="35">
        <f>L7*81.37*1.262</f>
        <v>616.13364</v>
      </c>
    </row>
    <row r="8" spans="1:13" ht="12.75">
      <c r="A8" t="s">
        <v>4</v>
      </c>
      <c r="E8">
        <v>1287</v>
      </c>
      <c r="F8" t="s">
        <v>93</v>
      </c>
      <c r="J8" s="16"/>
      <c r="K8" s="16" t="s">
        <v>70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1444.5</v>
      </c>
      <c r="F10" t="s">
        <v>93</v>
      </c>
      <c r="J10" s="16"/>
      <c r="K10" s="18" t="s">
        <v>74</v>
      </c>
      <c r="L10" s="23">
        <v>8</v>
      </c>
      <c r="M10" s="35">
        <f>L10*81.37*1.262</f>
        <v>821.51152</v>
      </c>
    </row>
    <row r="11" spans="1:13" ht="12.75">
      <c r="A11" t="s">
        <v>7</v>
      </c>
      <c r="E11">
        <v>6579.5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907</v>
      </c>
      <c r="F12" t="s">
        <v>93</v>
      </c>
      <c r="J12" s="16"/>
      <c r="K12" s="18" t="s">
        <v>73</v>
      </c>
      <c r="L12" s="23">
        <v>8</v>
      </c>
      <c r="M12" s="35">
        <f>L12*81.37*1.262</f>
        <v>821.51152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54553.43</v>
      </c>
      <c r="J16" s="15" t="s">
        <v>79</v>
      </c>
      <c r="K16" s="26" t="s">
        <v>80</v>
      </c>
      <c r="L16" s="21">
        <v>5</v>
      </c>
      <c r="M16" s="35">
        <f>L16*81.37*1.262</f>
        <v>513.4447</v>
      </c>
    </row>
    <row r="17" spans="1:13" ht="12.75">
      <c r="A17" t="s">
        <v>11</v>
      </c>
      <c r="F17" s="5">
        <v>50501.15</v>
      </c>
      <c r="J17" s="16" t="s">
        <v>81</v>
      </c>
      <c r="K17" s="18" t="s">
        <v>82</v>
      </c>
      <c r="L17" s="23">
        <v>9.53</v>
      </c>
      <c r="M17" s="35">
        <f>L17*81.37*1.262</f>
        <v>978.6255982</v>
      </c>
    </row>
    <row r="18" spans="2:13" ht="12.75">
      <c r="B18" t="s">
        <v>12</v>
      </c>
      <c r="F18" s="9">
        <f>F17/F16</f>
        <v>0.9257190611112812</v>
      </c>
      <c r="J18" s="20"/>
      <c r="K18" s="27" t="s">
        <v>83</v>
      </c>
      <c r="L18" s="28">
        <f>SUM(L7:L17)</f>
        <v>36.53</v>
      </c>
      <c r="M18" s="36">
        <f>SUM(M7:M17)</f>
        <v>3751.2269782000003</v>
      </c>
    </row>
    <row r="19" spans="1:11" ht="12.75">
      <c r="A19" t="s">
        <v>111</v>
      </c>
      <c r="F19" s="5">
        <v>1142.89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51644.04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50" t="s">
        <v>102</v>
      </c>
      <c r="L22" s="37">
        <v>14.49</v>
      </c>
      <c r="M22" s="35">
        <f>L22*81.37*1.15*1.262</f>
        <v>1711.15715169</v>
      </c>
    </row>
    <row r="23" spans="10:13" ht="12.75">
      <c r="J23" s="20">
        <v>3</v>
      </c>
      <c r="K23" s="51" t="s">
        <v>113</v>
      </c>
      <c r="L23" s="37">
        <v>12.4</v>
      </c>
      <c r="M23" s="35">
        <f aca="true" t="shared" si="0" ref="M23:M34">L23*81.37*1.15*1.262</f>
        <v>1464.3442843999999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51" t="s">
        <v>119</v>
      </c>
      <c r="L24" s="37">
        <v>3.1</v>
      </c>
      <c r="M24" s="35">
        <f t="shared" si="0"/>
        <v>366.08607109999997</v>
      </c>
    </row>
    <row r="25" spans="1:13" ht="12.75">
      <c r="A25" t="s">
        <v>16</v>
      </c>
      <c r="D25" t="s">
        <v>112</v>
      </c>
      <c r="F25" s="11">
        <v>5983.14</v>
      </c>
      <c r="J25" s="20">
        <v>5</v>
      </c>
      <c r="K25" s="20" t="s">
        <v>123</v>
      </c>
      <c r="L25" s="37">
        <v>0.21</v>
      </c>
      <c r="M25" s="35">
        <f t="shared" si="0"/>
        <v>24.79937901</v>
      </c>
    </row>
    <row r="26" spans="1:13" ht="12.75">
      <c r="A26" t="s">
        <v>17</v>
      </c>
      <c r="J26" s="20">
        <v>6</v>
      </c>
      <c r="K26" s="20" t="s">
        <v>125</v>
      </c>
      <c r="L26" s="37">
        <v>0.39</v>
      </c>
      <c r="M26" s="35">
        <f t="shared" si="0"/>
        <v>46.05598959000001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127</v>
      </c>
      <c r="L27" s="37">
        <v>0.28</v>
      </c>
      <c r="M27" s="35">
        <f t="shared" si="0"/>
        <v>33.065838680000006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 t="s">
        <v>130</v>
      </c>
      <c r="L28" s="37">
        <v>9.66</v>
      </c>
      <c r="M28" s="35">
        <f t="shared" si="0"/>
        <v>1140.7714344600001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 t="s">
        <v>135</v>
      </c>
      <c r="L29" s="37">
        <v>3.24</v>
      </c>
      <c r="M29" s="35">
        <f t="shared" si="0"/>
        <v>382.61899044000006</v>
      </c>
    </row>
    <row r="30" spans="1:13" ht="12.75">
      <c r="A30" t="s">
        <v>23</v>
      </c>
      <c r="J30" s="20">
        <v>10</v>
      </c>
      <c r="K30" s="20" t="s">
        <v>136</v>
      </c>
      <c r="L30" s="37">
        <v>1.12</v>
      </c>
      <c r="M30" s="35">
        <f t="shared" si="0"/>
        <v>132.26335472000002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7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7"/>
      <c r="M32" s="35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7"/>
      <c r="M33" s="35">
        <f t="shared" si="0"/>
        <v>0</v>
      </c>
    </row>
    <row r="34" spans="10:13" ht="12.75">
      <c r="J34" s="20">
        <v>14</v>
      </c>
      <c r="K34" s="20"/>
      <c r="L34" s="37"/>
      <c r="M34" s="35">
        <f t="shared" si="0"/>
        <v>0</v>
      </c>
    </row>
    <row r="35" spans="1:13" ht="12.75">
      <c r="A35" s="6" t="s">
        <v>27</v>
      </c>
      <c r="D35" t="s">
        <v>112</v>
      </c>
      <c r="J35" s="20"/>
      <c r="K35" s="30" t="s">
        <v>83</v>
      </c>
      <c r="L35" s="36">
        <f>SUM(L22:L34)</f>
        <v>44.89</v>
      </c>
      <c r="M35" s="36">
        <f>SUM(M22:M34)</f>
        <v>5301.16249409</v>
      </c>
    </row>
    <row r="36" spans="2:13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J36" s="38"/>
      <c r="K36" s="15"/>
      <c r="L36" s="39"/>
      <c r="M36" s="39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57</v>
      </c>
      <c r="F41" s="34">
        <f>F25+F36+F40</f>
        <v>10961.23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J44" s="20">
        <v>1</v>
      </c>
      <c r="K44" s="20" t="s">
        <v>114</v>
      </c>
      <c r="L44" s="25" t="s">
        <v>115</v>
      </c>
      <c r="M44" s="25">
        <v>1088</v>
      </c>
    </row>
    <row r="45" spans="2:13" ht="12.75">
      <c r="B45">
        <v>5990.2</v>
      </c>
      <c r="C45" t="s">
        <v>93</v>
      </c>
      <c r="D45" s="40"/>
      <c r="E45">
        <v>76.53</v>
      </c>
      <c r="F45" s="11">
        <v>7584</v>
      </c>
      <c r="J45" s="20">
        <v>2</v>
      </c>
      <c r="K45" s="20" t="s">
        <v>116</v>
      </c>
      <c r="L45" s="25" t="s">
        <v>104</v>
      </c>
      <c r="M45" s="25">
        <v>100</v>
      </c>
    </row>
    <row r="46" spans="1:13" ht="12.75">
      <c r="A46" t="s">
        <v>33</v>
      </c>
      <c r="J46" s="20">
        <v>3</v>
      </c>
      <c r="K46" s="20" t="s">
        <v>117</v>
      </c>
      <c r="L46" s="25" t="s">
        <v>118</v>
      </c>
      <c r="M46" s="25">
        <v>760</v>
      </c>
    </row>
    <row r="47" spans="2:13" ht="12.75">
      <c r="B47">
        <v>5990.2</v>
      </c>
      <c r="C47" t="s">
        <v>93</v>
      </c>
      <c r="D47" s="40"/>
      <c r="E47">
        <v>28.05</v>
      </c>
      <c r="F47" s="11">
        <v>1705</v>
      </c>
      <c r="J47" s="20">
        <v>4</v>
      </c>
      <c r="K47" s="20" t="s">
        <v>120</v>
      </c>
      <c r="L47" s="25" t="s">
        <v>121</v>
      </c>
      <c r="M47" s="25">
        <v>110</v>
      </c>
    </row>
    <row r="48" spans="1:13" ht="12.75">
      <c r="A48" t="s">
        <v>34</v>
      </c>
      <c r="J48" s="20">
        <v>5</v>
      </c>
      <c r="K48" s="20" t="s">
        <v>122</v>
      </c>
      <c r="L48" s="25" t="s">
        <v>104</v>
      </c>
      <c r="M48" s="25">
        <v>110</v>
      </c>
    </row>
    <row r="49" spans="2:13" ht="12.75">
      <c r="B49">
        <f>F49/D49</f>
        <v>1590</v>
      </c>
      <c r="C49" t="s">
        <v>35</v>
      </c>
      <c r="D49" s="5">
        <v>2.73</v>
      </c>
      <c r="E49" t="s">
        <v>20</v>
      </c>
      <c r="F49" s="5">
        <v>4340.7</v>
      </c>
      <c r="J49" s="20">
        <v>6</v>
      </c>
      <c r="K49" s="20" t="s">
        <v>105</v>
      </c>
      <c r="L49" s="25" t="s">
        <v>124</v>
      </c>
      <c r="M49" s="25">
        <v>17.04</v>
      </c>
    </row>
    <row r="50" spans="1:13" ht="12.75">
      <c r="A50" t="s">
        <v>36</v>
      </c>
      <c r="J50" s="20">
        <v>7</v>
      </c>
      <c r="K50" s="20" t="s">
        <v>126</v>
      </c>
      <c r="L50" s="25" t="s">
        <v>101</v>
      </c>
      <c r="M50" s="25">
        <v>11</v>
      </c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8</v>
      </c>
      <c r="K51" s="20" t="s">
        <v>128</v>
      </c>
      <c r="L51" s="25" t="s">
        <v>129</v>
      </c>
      <c r="M51" s="25">
        <v>5.7</v>
      </c>
    </row>
    <row r="52" spans="1:13" ht="12.75">
      <c r="A52" t="s">
        <v>37</v>
      </c>
      <c r="B52">
        <v>5990.2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9</v>
      </c>
      <c r="K52" s="20" t="s">
        <v>131</v>
      </c>
      <c r="L52" s="25" t="s">
        <v>106</v>
      </c>
      <c r="M52" s="25">
        <v>185.1</v>
      </c>
    </row>
    <row r="53" spans="1:13" ht="12.75">
      <c r="A53" t="s">
        <v>38</v>
      </c>
      <c r="D53" s="5"/>
      <c r="F53" s="11"/>
      <c r="J53" s="20">
        <v>10</v>
      </c>
      <c r="K53" s="20" t="s">
        <v>132</v>
      </c>
      <c r="L53" s="25" t="s">
        <v>104</v>
      </c>
      <c r="M53" s="25">
        <v>61.7</v>
      </c>
    </row>
    <row r="54" spans="10:13" ht="12.75">
      <c r="J54" s="20">
        <v>11</v>
      </c>
      <c r="K54" s="20" t="s">
        <v>133</v>
      </c>
      <c r="L54" s="25" t="s">
        <v>104</v>
      </c>
      <c r="M54" s="25">
        <v>25</v>
      </c>
    </row>
    <row r="55" spans="1:13" ht="12.75">
      <c r="A55" s="4" t="s">
        <v>39</v>
      </c>
      <c r="B55" s="10"/>
      <c r="C55" s="10"/>
      <c r="F55" s="34">
        <f>SUM(F45:F54)</f>
        <v>13629.7</v>
      </c>
      <c r="J55" s="20">
        <v>12</v>
      </c>
      <c r="K55" s="20" t="s">
        <v>134</v>
      </c>
      <c r="L55" s="25" t="s">
        <v>101</v>
      </c>
      <c r="M55" s="25">
        <v>469.07</v>
      </c>
    </row>
    <row r="56" spans="10:13" ht="12.75">
      <c r="J56" s="20">
        <v>13</v>
      </c>
      <c r="K56" s="20" t="s">
        <v>137</v>
      </c>
      <c r="L56" s="25" t="s">
        <v>118</v>
      </c>
      <c r="M56" s="25">
        <v>588</v>
      </c>
    </row>
    <row r="57" spans="1:13" ht="12.75">
      <c r="A57" s="4" t="s">
        <v>40</v>
      </c>
      <c r="B57" s="4"/>
      <c r="J57" s="20">
        <v>14</v>
      </c>
      <c r="K57" s="20" t="s">
        <v>138</v>
      </c>
      <c r="L57" s="25" t="s">
        <v>118</v>
      </c>
      <c r="M57" s="25">
        <v>80</v>
      </c>
    </row>
    <row r="58" spans="10:13" ht="12.75">
      <c r="J58" s="20">
        <v>15</v>
      </c>
      <c r="K58" s="20" t="s">
        <v>139</v>
      </c>
      <c r="L58" s="25" t="s">
        <v>118</v>
      </c>
      <c r="M58" s="25">
        <v>60</v>
      </c>
    </row>
    <row r="59" spans="1:13" ht="12.75">
      <c r="A59" t="s">
        <v>41</v>
      </c>
      <c r="C59">
        <v>135241</v>
      </c>
      <c r="D59">
        <v>218626.3</v>
      </c>
      <c r="E59">
        <v>5990.2</v>
      </c>
      <c r="F59" s="41">
        <f>C59/D59*E59</f>
        <v>3705.504041371052</v>
      </c>
      <c r="J59" s="20">
        <v>16</v>
      </c>
      <c r="K59" s="20" t="s">
        <v>122</v>
      </c>
      <c r="L59" s="25" t="s">
        <v>118</v>
      </c>
      <c r="M59" s="25">
        <v>100</v>
      </c>
    </row>
    <row r="60" spans="1:13" ht="12.75">
      <c r="A60" t="s">
        <v>42</v>
      </c>
      <c r="C60">
        <v>136909</v>
      </c>
      <c r="D60">
        <v>218626.3</v>
      </c>
      <c r="E60">
        <v>5990.2</v>
      </c>
      <c r="F60" s="41">
        <f>C60/D60*E60</f>
        <v>3751.2060159276352</v>
      </c>
      <c r="J60" s="20">
        <v>17</v>
      </c>
      <c r="K60" s="20"/>
      <c r="L60" s="25"/>
      <c r="M60" s="25"/>
    </row>
    <row r="61" spans="1:13" ht="12.75">
      <c r="A61" t="s">
        <v>43</v>
      </c>
      <c r="F61" s="5">
        <v>5301.16</v>
      </c>
      <c r="J61" s="20"/>
      <c r="K61" s="20"/>
      <c r="L61" s="32" t="s">
        <v>91</v>
      </c>
      <c r="M61" s="36">
        <f>SUM(M44:M60)</f>
        <v>3770.6099999999997</v>
      </c>
    </row>
    <row r="62" spans="1:6" ht="12.75">
      <c r="A62" t="s">
        <v>100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3770.61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0.22</v>
      </c>
      <c r="E67" t="s">
        <v>20</v>
      </c>
      <c r="F67" s="11">
        <f>B67*D67</f>
        <v>1317.844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18145.83405729869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5990.2</v>
      </c>
      <c r="C72" t="s">
        <v>93</v>
      </c>
      <c r="F72" s="11">
        <v>899</v>
      </c>
    </row>
    <row r="73" spans="1:6" ht="12.75">
      <c r="A73" t="s">
        <v>51</v>
      </c>
      <c r="F73" s="5"/>
    </row>
    <row r="74" spans="1:6" ht="12.75">
      <c r="A74" s="7" t="s">
        <v>107</v>
      </c>
      <c r="F74" s="5"/>
    </row>
    <row r="75" spans="2:6" ht="12.75">
      <c r="B75">
        <v>5990.2</v>
      </c>
      <c r="C75" t="s">
        <v>19</v>
      </c>
      <c r="D75" s="11">
        <v>0.58</v>
      </c>
      <c r="E75" t="s">
        <v>20</v>
      </c>
      <c r="F75" s="11">
        <f>B75*D75</f>
        <v>3474.316</v>
      </c>
    </row>
    <row r="76" spans="1:6" ht="12.75">
      <c r="A76" s="4" t="s">
        <v>52</v>
      </c>
      <c r="F76" s="34">
        <f>F72+F75</f>
        <v>4373.316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5990.2</v>
      </c>
      <c r="C80" t="s">
        <v>19</v>
      </c>
      <c r="D80" s="11">
        <v>1.39</v>
      </c>
      <c r="E80" t="s">
        <v>20</v>
      </c>
      <c r="F80" s="33">
        <f>B80*D80</f>
        <v>8326.377999999999</v>
      </c>
      <c r="G80" s="7"/>
      <c r="H80" s="7"/>
      <c r="I80" s="7"/>
    </row>
    <row r="81" spans="1:6" ht="12.75">
      <c r="A81" s="4" t="s">
        <v>55</v>
      </c>
      <c r="F81" s="1">
        <f>SUM(F80)</f>
        <v>8326.377999999999</v>
      </c>
    </row>
    <row r="83" spans="1:6" ht="12.75">
      <c r="A83" s="1" t="s">
        <v>56</v>
      </c>
      <c r="B83" s="1"/>
      <c r="F83" s="8">
        <f>F41+F55+F69+F76+F81</f>
        <v>55436.45805729868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4">
        <f>F83*0.8%</f>
        <v>443.49166445838944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3">
        <f>F83+F85</f>
        <v>55879.94972175707</v>
      </c>
    </row>
    <row r="88" spans="2:6" ht="12.75">
      <c r="B88" s="44" t="s">
        <v>96</v>
      </c>
      <c r="C88" s="45" t="s">
        <v>97</v>
      </c>
      <c r="D88" s="22" t="s">
        <v>98</v>
      </c>
      <c r="E88" s="22" t="s">
        <v>99</v>
      </c>
      <c r="F88" s="48" t="s">
        <v>108</v>
      </c>
    </row>
    <row r="89" spans="1:6" ht="12.75">
      <c r="A89" s="13"/>
      <c r="B89" s="46">
        <v>40575</v>
      </c>
      <c r="C89" s="47">
        <v>85451</v>
      </c>
      <c r="D89" s="23">
        <v>51644</v>
      </c>
      <c r="E89" s="23">
        <v>55880</v>
      </c>
      <c r="F89" s="49">
        <f>C89+D89-E89</f>
        <v>81215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2011-05-03T13:02:12Z</dcterms:modified>
  <cp:category/>
  <cp:version/>
  <cp:contentType/>
  <cp:contentStatus/>
</cp:coreProperties>
</file>