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<sst xmlns="http://schemas.openxmlformats.org/spreadsheetml/2006/main" count="174" uniqueCount="121">
  <si>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</si>
  <si>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</si>
  <si>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</si>
  <si>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</si>
  <si>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</si>
  <si>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</si>
  <si>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</si>
  <si>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</si>
  <si>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</si>
  <si>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</si>
  <si>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</si>
  <si>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</si>
  <si>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</si>
  <si>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</si>
  <si>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</si>
  <si>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</si>
  <si>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</si>
  <si>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</si>
  <si>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</si>
  <si>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</si>
  <si>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</si>
  <si>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</si>
  <si>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</si>
  <si>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</si>
  <si>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</si>
  <si>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</si>
  <si>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</si>
  <si>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</si>
  <si>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</si>
  <si>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</si>
  <si>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</si>
  <si>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</si>
  <si>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</si>
  <si>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</si>
  <si>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</si>
  <si>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</si>
  <si>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</si>
  <si>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</si>
  <si>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</si>
  <si>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</si>
  <si>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</si>
  <si>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</si>
  <si>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</si>
  <si>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</si>
  <si>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</si>
  <si>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</si>
  <si>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</si>
  <si>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</si>
  <si>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</si>
  <si>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</si>
  <si>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</si>
  <si>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</si>
  <si>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</si>
  <si>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</si>
  <si>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</si>
  <si>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</si>
  <si>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</si>
  <si>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</si>
  <si>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</si>
  <si>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</si>
  <si>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</si>
  <si>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</si>
  <si>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</si>
  <si>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</si>
  <si>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</si>
  <si>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</si>
  <si>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</si>
  <si>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</si>
  <si>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</si>
  <si>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</si>
  <si>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</si>
  <si>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</si>
  <si>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</si>
  <si>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</si>
  <si>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</si>
  <si>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</si>
  <si>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</si>
  <si>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</si>
  <si>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</si>
  <si>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</si>
  <si>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</si>
  <si>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</si>
  <si>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</si>
  <si>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</si>
  <si>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</si>
  <si>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</si>
  <si>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</si>
  <si>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</si>
  <si>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</si>
  <si>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</si>
  <si>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</si>
  <si>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</si>
  <si>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</si>
  <si>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</si>
  <si>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</si>
  <si>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</si>
  <si>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</si>
  <si>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</si>
  <si>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</si>
  <si>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</si>
  <si>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</si>
  <si>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</si>
  <si>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</si>
  <si>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</si>
  <si>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</si>
  <si>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</si>
  <si>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2011 г. г.</t>
  </si>
  <si>
    <t>Прочистка канализации</t>
  </si>
  <si>
    <t>Смена труб Д 50 канал-х ПВХ (18мп)</t>
  </si>
  <si>
    <t>Труба канал-я Д 50 ПВХ</t>
  </si>
  <si>
    <t>18мп</t>
  </si>
  <si>
    <t>Полуотвод 50</t>
  </si>
  <si>
    <t>10шт</t>
  </si>
  <si>
    <t>Переход 50</t>
  </si>
  <si>
    <t>2шт</t>
  </si>
  <si>
    <t>Тройник 50</t>
  </si>
  <si>
    <t>Очистка кровли от снега и наледи</t>
  </si>
  <si>
    <t>Смена ламп (4шт)</t>
  </si>
  <si>
    <t>Лампа</t>
  </si>
  <si>
    <t>4шт</t>
  </si>
  <si>
    <t>Материал для ремонта кв.25 (залитие)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</si>
</sst>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97</v>
      </c>
    </row>
    <row r="2" spans="2:11" ht="12.75">
      <c r="B2" s="1" t="s">
        <v>94</v>
      </c>
      <c r="C2" s="1"/>
      <c r="D2" s="1" t="s">
        <v>96</v>
      </c>
      <c r="K2" t="s">
        <v>106</v>
      </c>
    </row>
    <row r="3" spans="2:13" ht="12.75">
      <c r="B3" s="1" t="s">
        <v>1</v>
      </c>
      <c r="C3" s="8" t="s">
        <v>104</v>
      </c>
      <c r="D3" s="1" t="s">
        <v>105</v>
      </c>
      <c r="J3" s="14" t="s">
        <v>62</v>
      </c>
      <c r="K3" s="29" t="s">
        <v>88</v>
      </c>
      <c r="L3" s="22" t="s">
        <v>65</v>
      </c>
      <c r="M3" s="22" t="s">
        <v>68</v>
      </c>
    </row>
    <row r="4" spans="10:13" ht="12.75">
      <c r="J4" s="15" t="s">
        <v>63</v>
      </c>
      <c r="K4" s="21" t="s">
        <v>64</v>
      </c>
      <c r="L4" s="21" t="s">
        <v>66</v>
      </c>
      <c r="M4" s="21" t="s">
        <v>69</v>
      </c>
    </row>
    <row r="5" spans="2:13" ht="12.75">
      <c r="B5" t="s">
        <v>2</v>
      </c>
      <c r="J5" s="15"/>
      <c r="K5" s="15"/>
      <c r="L5" s="21" t="s">
        <v>67</v>
      </c>
      <c r="M5" s="21"/>
    </row>
    <row r="6" spans="10:13" ht="12.75">
      <c r="J6" s="14">
        <v>1</v>
      </c>
      <c r="K6" s="14" t="s">
        <v>70</v>
      </c>
      <c r="L6" s="14"/>
      <c r="M6" s="14"/>
    </row>
    <row r="7" spans="1:13" ht="12.75">
      <c r="A7" t="s">
        <v>3</v>
      </c>
      <c r="E7">
        <v>2796.4</v>
      </c>
      <c r="F7" t="s">
        <v>95</v>
      </c>
      <c r="J7" s="15"/>
      <c r="K7" s="15" t="s">
        <v>71</v>
      </c>
      <c r="L7" s="21">
        <v>3</v>
      </c>
      <c r="M7" s="34">
        <f>L7*81.37*1.342</f>
        <v>327.59562000000005</v>
      </c>
    </row>
    <row r="8" spans="1:13" ht="12.75">
      <c r="A8" t="s">
        <v>4</v>
      </c>
      <c r="E8">
        <v>259</v>
      </c>
      <c r="F8" t="s">
        <v>95</v>
      </c>
      <c r="J8" s="16"/>
      <c r="K8" s="16" t="s">
        <v>72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73</v>
      </c>
      <c r="L9" s="21"/>
      <c r="M9" s="34"/>
    </row>
    <row r="10" spans="1:13" ht="12.75">
      <c r="A10" t="s">
        <v>6</v>
      </c>
      <c r="E10">
        <v>498</v>
      </c>
      <c r="F10" t="s">
        <v>95</v>
      </c>
      <c r="J10" s="16"/>
      <c r="K10" s="18" t="s">
        <v>76</v>
      </c>
      <c r="L10" s="23">
        <v>3</v>
      </c>
      <c r="M10" s="34">
        <f>L10*81.37*1.342</f>
        <v>327.59562000000005</v>
      </c>
    </row>
    <row r="11" spans="1:13" ht="12.75">
      <c r="A11" t="s">
        <v>7</v>
      </c>
      <c r="E11">
        <v>3715</v>
      </c>
      <c r="F11" t="s">
        <v>95</v>
      </c>
      <c r="J11" s="14">
        <v>3</v>
      </c>
      <c r="K11" s="17" t="s">
        <v>74</v>
      </c>
      <c r="L11" s="22"/>
      <c r="M11" s="34"/>
    </row>
    <row r="12" spans="1:13" ht="12.75">
      <c r="A12" t="s">
        <v>8</v>
      </c>
      <c r="E12">
        <v>491</v>
      </c>
      <c r="F12" t="s">
        <v>95</v>
      </c>
      <c r="J12" s="16"/>
      <c r="K12" s="18" t="s">
        <v>75</v>
      </c>
      <c r="L12" s="23">
        <v>5</v>
      </c>
      <c r="M12" s="34">
        <f>L12*81.37*1.342</f>
        <v>545.9927</v>
      </c>
    </row>
    <row r="13" spans="10:13" ht="12.75">
      <c r="J13" s="20">
        <v>4</v>
      </c>
      <c r="K13" s="19" t="s">
        <v>77</v>
      </c>
      <c r="L13" s="25"/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78</v>
      </c>
      <c r="L14" s="22"/>
      <c r="M14" s="34"/>
    </row>
    <row r="15" spans="10:13" ht="12.75">
      <c r="J15" s="15" t="s">
        <v>79</v>
      </c>
      <c r="K15" s="26" t="s">
        <v>80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29278.31</v>
      </c>
      <c r="J16" s="15" t="s">
        <v>81</v>
      </c>
      <c r="K16" s="26" t="s">
        <v>82</v>
      </c>
      <c r="L16" s="21">
        <v>2</v>
      </c>
      <c r="M16" s="34">
        <f>L16*81.37*1.342</f>
        <v>218.39708000000002</v>
      </c>
    </row>
    <row r="17" spans="1:13" ht="12.75">
      <c r="A17" t="s">
        <v>11</v>
      </c>
      <c r="F17" s="5">
        <v>32867.06</v>
      </c>
      <c r="J17" s="16" t="s">
        <v>83</v>
      </c>
      <c r="K17" s="18" t="s">
        <v>84</v>
      </c>
      <c r="L17" s="23">
        <v>3.52</v>
      </c>
      <c r="M17" s="34">
        <f>L17*81.37*1.342</f>
        <v>384.3788608000001</v>
      </c>
    </row>
    <row r="18" spans="2:13" ht="12.75">
      <c r="B18" t="s">
        <v>12</v>
      </c>
      <c r="F18" s="9">
        <f>F17/F16</f>
        <v>1.1225736731389209</v>
      </c>
      <c r="J18" s="20"/>
      <c r="K18" s="27" t="s">
        <v>85</v>
      </c>
      <c r="L18" s="28">
        <f>SUM(L7:L17)</f>
        <v>16.52</v>
      </c>
      <c r="M18" s="35">
        <f>SUM(M7:M17)</f>
        <v>1803.9598808</v>
      </c>
    </row>
    <row r="19" spans="1:11" ht="12.75">
      <c r="A19" t="s">
        <v>13</v>
      </c>
      <c r="F19" s="5">
        <v>0</v>
      </c>
      <c r="K19" s="1" t="s">
        <v>86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32867.06</v>
      </c>
      <c r="J20" s="22" t="s">
        <v>62</v>
      </c>
      <c r="K20" s="14"/>
      <c r="L20" s="22" t="s">
        <v>65</v>
      </c>
      <c r="M20" s="22" t="s">
        <v>68</v>
      </c>
    </row>
    <row r="21" spans="10:13" ht="12.75">
      <c r="J21" s="23" t="s">
        <v>63</v>
      </c>
      <c r="K21" s="23" t="s">
        <v>64</v>
      </c>
      <c r="L21" s="23" t="s">
        <v>87</v>
      </c>
      <c r="M21" s="23" t="s">
        <v>69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4.83</v>
      </c>
      <c r="M22" s="34">
        <f>L22*81.37*1.342</f>
        <v>527.4289482</v>
      </c>
    </row>
    <row r="23" spans="10:13" ht="12.75">
      <c r="J23" s="20">
        <v>2</v>
      </c>
      <c r="K23" s="20" t="s">
        <v>108</v>
      </c>
      <c r="L23" s="25">
        <v>10.44</v>
      </c>
      <c r="M23" s="34">
        <f aca="true" t="shared" si="0" ref="M23:M32">L23*81.37*1.342</f>
        <v>1140.0327576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16</v>
      </c>
      <c r="M24" s="34">
        <f t="shared" si="0"/>
        <v>1747.1766400000001</v>
      </c>
    </row>
    <row r="25" spans="1:13" ht="12.75">
      <c r="A25" t="s">
        <v>17</v>
      </c>
      <c r="F25" s="11">
        <v>4921.38</v>
      </c>
      <c r="J25" s="20">
        <v>4</v>
      </c>
      <c r="K25" s="20" t="s">
        <v>117</v>
      </c>
      <c r="L25" s="25">
        <v>0.28</v>
      </c>
      <c r="M25" s="34">
        <f t="shared" si="0"/>
        <v>30.575591200000005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498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85</v>
      </c>
      <c r="L33" s="28">
        <f>SUM(L22:L32)</f>
        <v>31.55</v>
      </c>
      <c r="M33" s="35">
        <f>SUM(M22:M32)</f>
        <v>3445.213937</v>
      </c>
    </row>
    <row r="34" ht="12.75">
      <c r="K34" s="31" t="s">
        <v>89</v>
      </c>
    </row>
    <row r="35" spans="1:13" ht="12.75">
      <c r="A35" s="6" t="s">
        <v>28</v>
      </c>
      <c r="J35" s="22" t="s">
        <v>62</v>
      </c>
      <c r="K35" s="22"/>
      <c r="L35" s="22" t="s">
        <v>65</v>
      </c>
      <c r="M35" s="22" t="s">
        <v>68</v>
      </c>
    </row>
    <row r="36" spans="2:13" ht="12.75">
      <c r="B36">
        <v>491</v>
      </c>
      <c r="C36" t="s">
        <v>20</v>
      </c>
      <c r="D36" s="5">
        <v>6.17</v>
      </c>
      <c r="E36" t="s">
        <v>21</v>
      </c>
      <c r="F36" s="5">
        <v>2480.42</v>
      </c>
      <c r="J36" s="23" t="s">
        <v>63</v>
      </c>
      <c r="K36" s="23" t="s">
        <v>64</v>
      </c>
      <c r="L36" s="23" t="s">
        <v>87</v>
      </c>
      <c r="M36" s="23" t="s">
        <v>69</v>
      </c>
    </row>
    <row r="37" spans="10:13" ht="12.75">
      <c r="J37" s="20">
        <v>1</v>
      </c>
      <c r="K37" s="20"/>
      <c r="L37" s="35">
        <v>0</v>
      </c>
      <c r="M37" s="28">
        <v>0</v>
      </c>
    </row>
    <row r="38" spans="1:11" ht="12.75">
      <c r="A38" t="s">
        <v>29</v>
      </c>
      <c r="K38" s="1" t="s">
        <v>90</v>
      </c>
    </row>
    <row r="39" spans="1:13" ht="12.75">
      <c r="A39" s="7" t="s">
        <v>30</v>
      </c>
      <c r="B39" s="7"/>
      <c r="C39" s="7" t="s">
        <v>31</v>
      </c>
      <c r="D39" s="7"/>
      <c r="J39" s="22" t="s">
        <v>62</v>
      </c>
      <c r="K39" s="22"/>
      <c r="L39" s="22" t="s">
        <v>91</v>
      </c>
      <c r="M39" s="22" t="s">
        <v>68</v>
      </c>
    </row>
    <row r="40" spans="2:13" ht="12.75">
      <c r="B40">
        <v>2796.4</v>
      </c>
      <c r="C40" t="s">
        <v>20</v>
      </c>
      <c r="D40" s="11">
        <v>0</v>
      </c>
      <c r="E40" t="s">
        <v>21</v>
      </c>
      <c r="F40" s="11">
        <f>B40*D40</f>
        <v>0</v>
      </c>
      <c r="J40" s="23" t="s">
        <v>63</v>
      </c>
      <c r="K40" s="23" t="s">
        <v>64</v>
      </c>
      <c r="L40" s="23"/>
      <c r="M40" s="23" t="s">
        <v>92</v>
      </c>
    </row>
    <row r="41" spans="1:13" ht="12.75">
      <c r="A41" s="4" t="s">
        <v>59</v>
      </c>
      <c r="F41" s="33">
        <f>F25+F36+F40</f>
        <v>7401.8</v>
      </c>
      <c r="J41" s="20">
        <v>1</v>
      </c>
      <c r="K41" s="20" t="s">
        <v>109</v>
      </c>
      <c r="L41" s="25" t="s">
        <v>110</v>
      </c>
      <c r="M41" s="25">
        <v>562.5</v>
      </c>
    </row>
    <row r="42" spans="1:13" ht="12.75">
      <c r="A42" s="4" t="s">
        <v>32</v>
      </c>
      <c r="J42" s="20">
        <v>2</v>
      </c>
      <c r="K42" s="20" t="s">
        <v>111</v>
      </c>
      <c r="L42" s="25" t="s">
        <v>112</v>
      </c>
      <c r="M42" s="25">
        <v>128</v>
      </c>
    </row>
    <row r="43" spans="10:13" ht="12.75">
      <c r="J43" s="20">
        <v>3</v>
      </c>
      <c r="K43" s="20" t="s">
        <v>113</v>
      </c>
      <c r="L43" s="25" t="s">
        <v>114</v>
      </c>
      <c r="M43" s="25">
        <v>161.02</v>
      </c>
    </row>
    <row r="44" spans="1:13" ht="12.75">
      <c r="A44" t="s">
        <v>33</v>
      </c>
      <c r="J44" s="20">
        <v>4</v>
      </c>
      <c r="K44" s="20" t="s">
        <v>115</v>
      </c>
      <c r="L44" s="25" t="s">
        <v>114</v>
      </c>
      <c r="M44" s="25">
        <v>70</v>
      </c>
    </row>
    <row r="45" spans="2:13" ht="12.75">
      <c r="B45">
        <v>2796.4</v>
      </c>
      <c r="C45" t="s">
        <v>95</v>
      </c>
      <c r="D45" s="37"/>
      <c r="E45">
        <v>76.53</v>
      </c>
      <c r="F45" s="11">
        <v>1969</v>
      </c>
      <c r="J45" s="20">
        <v>5</v>
      </c>
      <c r="K45" s="20" t="s">
        <v>118</v>
      </c>
      <c r="L45" s="25" t="s">
        <v>119</v>
      </c>
      <c r="M45" s="25">
        <v>22.72</v>
      </c>
    </row>
    <row r="46" spans="1:13" ht="12.75">
      <c r="A46" t="s">
        <v>34</v>
      </c>
      <c r="J46" s="20">
        <v>6</v>
      </c>
      <c r="K46" s="20" t="s">
        <v>120</v>
      </c>
      <c r="L46" s="25"/>
      <c r="M46" s="25">
        <v>15000</v>
      </c>
    </row>
    <row r="47" spans="2:13" ht="12.75">
      <c r="B47">
        <v>2796.4</v>
      </c>
      <c r="C47" t="s">
        <v>95</v>
      </c>
      <c r="D47" s="37"/>
      <c r="E47">
        <v>28.05</v>
      </c>
      <c r="F47" s="11">
        <v>763</v>
      </c>
      <c r="J47" s="20">
        <v>7</v>
      </c>
      <c r="K47" s="20"/>
      <c r="L47" s="25"/>
      <c r="M47" s="25"/>
    </row>
    <row r="48" spans="1:13" ht="12.75">
      <c r="A48" t="s">
        <v>35</v>
      </c>
      <c r="J48" s="20">
        <v>8</v>
      </c>
      <c r="K48" s="20"/>
      <c r="L48" s="25"/>
      <c r="M48" s="25"/>
    </row>
    <row r="49" spans="2:13" ht="12.75">
      <c r="B49">
        <f>F49/D49</f>
        <v>942</v>
      </c>
      <c r="C49" t="s">
        <v>36</v>
      </c>
      <c r="D49" s="5">
        <v>2.73</v>
      </c>
      <c r="E49" t="s">
        <v>21</v>
      </c>
      <c r="F49" s="5">
        <v>2571.66</v>
      </c>
      <c r="J49" s="20">
        <v>9</v>
      </c>
      <c r="K49" s="20"/>
      <c r="L49" s="25"/>
      <c r="M49" s="25"/>
    </row>
    <row r="50" spans="1:13" ht="12.75">
      <c r="A50" t="s">
        <v>37</v>
      </c>
      <c r="J50" s="20"/>
      <c r="K50" s="20"/>
      <c r="L50" s="25"/>
      <c r="M50" s="25"/>
    </row>
    <row r="51" spans="2:13" ht="12.75">
      <c r="B51">
        <v>259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32" t="s">
        <v>93</v>
      </c>
      <c r="M51" s="28">
        <f>SUM(M41:M50)</f>
        <v>15944.24</v>
      </c>
    </row>
    <row r="52" spans="1:6" ht="12.75">
      <c r="A52" t="s">
        <v>38</v>
      </c>
      <c r="B52">
        <v>2796.4</v>
      </c>
      <c r="C52" t="s">
        <v>95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5303.66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2796.4</v>
      </c>
      <c r="F59" s="38">
        <f>C59/D59*E59</f>
        <v>2015.4809242986778</v>
      </c>
    </row>
    <row r="60" spans="1:6" ht="12.75">
      <c r="A60" t="s">
        <v>43</v>
      </c>
      <c r="C60">
        <v>141009</v>
      </c>
      <c r="D60">
        <v>218626.3</v>
      </c>
      <c r="E60">
        <v>2796.4</v>
      </c>
      <c r="F60" s="38">
        <f>C60/D60*E60</f>
        <v>1803.6145129840281</v>
      </c>
    </row>
    <row r="61" spans="1:6" ht="12.75">
      <c r="A61" t="s">
        <v>44</v>
      </c>
      <c r="F61" s="5">
        <v>3445.21</v>
      </c>
    </row>
    <row r="62" spans="1:6" ht="12.75">
      <c r="A62" t="s">
        <v>102</v>
      </c>
      <c r="F62" s="5"/>
    </row>
    <row r="63" spans="2:6" ht="12.75">
      <c r="B63">
        <v>2796.4</v>
      </c>
      <c r="C63" t="s">
        <v>20</v>
      </c>
      <c r="D63" s="5">
        <v>0.05</v>
      </c>
      <c r="E63" t="s">
        <v>21</v>
      </c>
      <c r="F63" s="11">
        <f>B63*D63</f>
        <v>139.82000000000002</v>
      </c>
    </row>
    <row r="64" spans="1:6" ht="12.75">
      <c r="A64" t="s">
        <v>45</v>
      </c>
      <c r="F64" s="5">
        <v>15944.24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2796.4</v>
      </c>
      <c r="C67" t="s">
        <v>20</v>
      </c>
      <c r="D67" s="11">
        <v>0.19</v>
      </c>
      <c r="E67" t="s">
        <v>21</v>
      </c>
      <c r="F67" s="11">
        <f>B67*D67</f>
        <v>531.316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4"/>
      <c r="C69" s="10"/>
      <c r="F69" s="33">
        <f>SUM(F59:F68)</f>
        <v>23879.681437282707</v>
      </c>
    </row>
    <row r="71" ht="12.75">
      <c r="A71" s="4" t="s">
        <v>50</v>
      </c>
    </row>
    <row r="72" spans="1:6" ht="12.75">
      <c r="A72" t="s">
        <v>51</v>
      </c>
      <c r="B72">
        <v>2796.4</v>
      </c>
      <c r="C72" t="s">
        <v>95</v>
      </c>
      <c r="F72" s="11">
        <v>336</v>
      </c>
    </row>
    <row r="73" spans="1:6" ht="12.75">
      <c r="A73" t="s">
        <v>52</v>
      </c>
      <c r="F73" s="5"/>
    </row>
    <row r="74" spans="1:6" ht="12.75">
      <c r="A74" s="7" t="s">
        <v>53</v>
      </c>
      <c r="F74" s="5"/>
    </row>
    <row r="75" spans="2:6" ht="12.75">
      <c r="B75">
        <v>2796.4</v>
      </c>
      <c r="C75" t="s">
        <v>20</v>
      </c>
      <c r="D75" s="11">
        <v>0.29</v>
      </c>
      <c r="E75" t="s">
        <v>21</v>
      </c>
      <c r="F75" s="11">
        <f>B75*D75</f>
        <v>810.956</v>
      </c>
    </row>
    <row r="76" spans="1:6" ht="12.75">
      <c r="A76" s="4" t="s">
        <v>54</v>
      </c>
      <c r="F76" s="33">
        <f>F72+F75</f>
        <v>1146.9560000000001</v>
      </c>
    </row>
    <row r="78" ht="12.75">
      <c r="A78" s="4" t="s">
        <v>55</v>
      </c>
    </row>
    <row r="79" spans="1:6" ht="12.75">
      <c r="A79" s="7" t="s">
        <v>56</v>
      </c>
      <c r="B79" s="7"/>
      <c r="C79" s="7"/>
      <c r="D79" s="7"/>
      <c r="E79" s="7"/>
      <c r="F79" s="7"/>
    </row>
    <row r="80" spans="2:9" ht="12.75">
      <c r="B80">
        <v>2796.4</v>
      </c>
      <c r="C80" t="s">
        <v>20</v>
      </c>
      <c r="D80" s="11">
        <v>2.02</v>
      </c>
      <c r="E80" t="s">
        <v>21</v>
      </c>
      <c r="F80" s="11">
        <f>B80*D80</f>
        <v>5648.728</v>
      </c>
      <c r="G80" s="7"/>
      <c r="H80" s="7"/>
      <c r="I80" s="7"/>
    </row>
    <row r="81" spans="1:6" ht="12.75">
      <c r="A81" s="4" t="s">
        <v>57</v>
      </c>
      <c r="F81" s="33">
        <f>SUM(F80)</f>
        <v>5648.728</v>
      </c>
    </row>
    <row r="82" ht="12.75">
      <c r="F82" s="5"/>
    </row>
    <row r="83" spans="1:6" ht="12.75">
      <c r="A83" s="1" t="s">
        <v>58</v>
      </c>
      <c r="B83" s="1"/>
      <c r="F83" s="33">
        <f>F41+F55+F69+F76+F81</f>
        <v>43380.82543728271</v>
      </c>
    </row>
    <row r="84" ht="12.75">
      <c r="F84" s="5"/>
    </row>
    <row r="85" spans="1:6" ht="12.75">
      <c r="A85" s="1" t="s">
        <v>60</v>
      </c>
      <c r="B85" s="39">
        <v>0.008</v>
      </c>
      <c r="C85" s="1"/>
      <c r="D85" s="1"/>
      <c r="E85" s="1"/>
      <c r="F85" s="33">
        <f>F83*0.8%</f>
        <v>347.0466034982617</v>
      </c>
    </row>
    <row r="86" ht="12.75">
      <c r="F86" s="5"/>
    </row>
    <row r="87" spans="1:6" ht="15">
      <c r="A87" s="12" t="s">
        <v>61</v>
      </c>
      <c r="B87" s="12"/>
      <c r="C87" s="12"/>
      <c r="D87" s="12"/>
      <c r="E87" s="12"/>
      <c r="F87" s="36">
        <f>F83+F85</f>
        <v>43727.87204078097</v>
      </c>
    </row>
    <row r="88" spans="2:6" ht="12.75">
      <c r="B88" s="40" t="s">
        <v>98</v>
      </c>
      <c r="C88" s="41" t="s">
        <v>99</v>
      </c>
      <c r="D88" s="22" t="s">
        <v>100</v>
      </c>
      <c r="E88" s="22" t="s">
        <v>101</v>
      </c>
      <c r="F88" s="45" t="s">
        <v>103</v>
      </c>
    </row>
    <row r="89" spans="1:6" ht="12.75">
      <c r="A89" s="13"/>
      <c r="B89" s="42">
        <v>40544</v>
      </c>
      <c r="C89" s="43">
        <v>-152866</v>
      </c>
      <c r="D89" s="23">
        <v>32867</v>
      </c>
      <c r="E89" s="23">
        <v>43728</v>
      </c>
      <c r="F89" s="44">
        <f>C89+D89-E89</f>
        <v>-163727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2011-04-04T12:38:28Z</dcterms:modified>
  <cp:category/>
  <cp:version/>
  <cp:contentType/>
  <cp:contentStatus/>
</cp:coreProperties>
</file>