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<sst xmlns="http://schemas.openxmlformats.org/spreadsheetml/2006/main" count="173" uniqueCount="124">
  <si>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</si>
  <si>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</si>
  <si>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</si>
  <si>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</si>
  <si>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</si>
  <si>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</si>
  <si>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</si>
  <si>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</si>
  <si>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</si>
  <si>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</si>
  <si>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</si>
  <si>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</si>
  <si>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</si>
  <si>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</si>
  <si>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</si>
  <si>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</si>
  <si>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</si>
  <si>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</si>
  <si>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</si>
  <si>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</si>
  <si>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</si>
  <si>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</si>
  <si>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</si>
  <si>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</si>
  <si>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</si>
  <si>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</si>
  <si>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</si>
  <si>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</si>
  <si>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</si>
  <si>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</si>
  <si>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</si>
  <si>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</si>
  <si>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</si>
  <si>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</si>
  <si>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</si>
  <si>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</si>
  <si>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</si>
  <si>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</si>
  <si>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</si>
  <si>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</si>
  <si>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</si>
  <si>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</si>
  <si>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</si>
  <si>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</si>
  <si>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</si>
  <si>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</si>
  <si>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</si>
  <si>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</si>
  <si>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</si>
  <si>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</si>
  <si>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</si>
  <si>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</si>
  <si>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</si>
  <si>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</si>
  <si>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</si>
  <si>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</si>
  <si>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</si>
  <si>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</si>
  <si>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</si>
  <si>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</si>
  <si>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</si>
  <si>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</si>
  <si>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</si>
  <si>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</si>
  <si>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</si>
  <si>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</si>
  <si>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</si>
  <si>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</si>
  <si>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</si>
  <si>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</si>
  <si>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</si>
  <si>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</si>
  <si>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</si>
  <si>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</si>
  <si>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</si>
  <si>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</si>
  <si>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</si>
  <si>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</si>
  <si>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</si>
  <si>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</si>
  <si>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</si>
  <si>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</si>
  <si>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</si>
  <si>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</si>
  <si>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</si>
  <si>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</si>
  <si>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</si>
  <si>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</si>
  <si>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</si>
  <si>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</si>
  <si>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</si>
  <si>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</si>
  <si>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</si>
  <si>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</si>
  <si>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</si>
  <si>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</si>
  <si>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</si>
  <si>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</si>
  <si>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</si>
  <si>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</si>
  <si>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</si>
  <si>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</si>
  <si>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</si>
  <si>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ост.на 01.10.</t>
  </si>
  <si>
    <t>за август-сентябрь</t>
  </si>
  <si>
    <t xml:space="preserve">                    за август-сентябрь  2011 г. г.</t>
  </si>
  <si>
    <t>Смена вентиля Д 20 (1шт)</t>
  </si>
  <si>
    <t>Вентиль Д 20</t>
  </si>
  <si>
    <t>1шт</t>
  </si>
  <si>
    <t>Вентиль Д 25</t>
  </si>
  <si>
    <t>Смена вентиля Д 25 (4шт)</t>
  </si>
  <si>
    <t>4шт</t>
  </si>
  <si>
    <t>Муфта неразъемная 32</t>
  </si>
  <si>
    <t>Смена труб Д 25 м/пл (4мп)</t>
  </si>
  <si>
    <t>Труба Д 25 м/пл</t>
  </si>
  <si>
    <t>4мп</t>
  </si>
  <si>
    <t>Муфта разъемная 25</t>
  </si>
  <si>
    <t>Муфта неразъемная 25</t>
  </si>
  <si>
    <t>Смена труб Д 32 м/пл (4мп)</t>
  </si>
  <si>
    <t>Труба Д 32 м/пл</t>
  </si>
  <si>
    <t>Ремонт металлической двери со сваркой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</si>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</sst>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2796.4</v>
      </c>
      <c r="F7" t="s">
        <v>90</v>
      </c>
      <c r="J7" s="15"/>
      <c r="K7" s="15" t="s">
        <v>67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259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498</v>
      </c>
      <c r="F10" t="s">
        <v>90</v>
      </c>
      <c r="J10" s="16"/>
      <c r="K10" s="18" t="s">
        <v>72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3715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491</v>
      </c>
      <c r="F12" t="s">
        <v>90</v>
      </c>
      <c r="J12" s="16"/>
      <c r="K12" s="18" t="s">
        <v>71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73</v>
      </c>
      <c r="L13" s="25"/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58544.06</v>
      </c>
      <c r="J16" s="15" t="s">
        <v>77</v>
      </c>
      <c r="K16" s="26" t="s">
        <v>78</v>
      </c>
      <c r="L16" s="21">
        <v>8</v>
      </c>
      <c r="M16" s="33">
        <f>L16*81.37*1.262</f>
        <v>821.51152</v>
      </c>
    </row>
    <row r="17" spans="1:13" ht="12.75">
      <c r="A17" t="s">
        <v>10</v>
      </c>
      <c r="F17" s="5">
        <v>53949.99</v>
      </c>
      <c r="J17" s="16" t="s">
        <v>79</v>
      </c>
      <c r="K17" s="18" t="s">
        <v>80</v>
      </c>
      <c r="L17" s="23">
        <v>10.68</v>
      </c>
      <c r="M17" s="33">
        <f>L17*81.37*1.262</f>
        <v>1096.7178792</v>
      </c>
    </row>
    <row r="18" spans="2:13" ht="12.75">
      <c r="B18" t="s">
        <v>11</v>
      </c>
      <c r="F18" s="9">
        <f>F17/F16</f>
        <v>0.9215279910549422</v>
      </c>
      <c r="J18" s="20"/>
      <c r="K18" s="27" t="s">
        <v>81</v>
      </c>
      <c r="L18" s="28">
        <f>SUM(L7:L17)</f>
        <v>28.68</v>
      </c>
      <c r="M18" s="34">
        <f>SUM(M7:M17)</f>
        <v>2945.1187992</v>
      </c>
    </row>
    <row r="19" spans="1:11" ht="12.75">
      <c r="A19" t="s">
        <v>12</v>
      </c>
      <c r="F19" s="5">
        <v>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53949.99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0.81</v>
      </c>
      <c r="M22" s="33">
        <f>L22*81.37*1.15*1.262</f>
        <v>95.65474761000002</v>
      </c>
    </row>
    <row r="23" spans="10:13" ht="12.75">
      <c r="J23" s="20">
        <v>2</v>
      </c>
      <c r="K23" s="20" t="s">
        <v>110</v>
      </c>
      <c r="L23" s="25">
        <v>4.12</v>
      </c>
      <c r="M23" s="33">
        <f aca="true" t="shared" si="0" ref="M23:M33">L23*81.37*1.15*1.262</f>
        <v>486.54019772000004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6.2</v>
      </c>
      <c r="M24" s="33">
        <f t="shared" si="0"/>
        <v>732.1721421999999</v>
      </c>
    </row>
    <row r="25" spans="1:13" ht="12.75">
      <c r="A25" t="s">
        <v>16</v>
      </c>
      <c r="D25" t="s">
        <v>99</v>
      </c>
      <c r="F25" s="11">
        <v>7614.9</v>
      </c>
      <c r="J25" s="20">
        <v>4</v>
      </c>
      <c r="K25" s="20" t="s">
        <v>118</v>
      </c>
      <c r="L25" s="25">
        <v>6.2</v>
      </c>
      <c r="M25" s="33">
        <f t="shared" si="0"/>
        <v>732.1721421999999</v>
      </c>
    </row>
    <row r="26" spans="1:13" ht="12.75">
      <c r="A26" t="s">
        <v>17</v>
      </c>
      <c r="J26" s="20">
        <v>5</v>
      </c>
      <c r="K26" s="20" t="s">
        <v>120</v>
      </c>
      <c r="L26" s="25">
        <v>3</v>
      </c>
      <c r="M26" s="33">
        <f t="shared" si="0"/>
        <v>354.276843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121</v>
      </c>
      <c r="L27" s="25">
        <v>0.21</v>
      </c>
      <c r="M27" s="33">
        <f t="shared" si="0"/>
        <v>24.79937901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498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3715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81</v>
      </c>
      <c r="L34" s="28">
        <f>SUM(L22:L33)</f>
        <v>20.54</v>
      </c>
      <c r="M34" s="34">
        <f>SUM(M22:M33)</f>
        <v>2425.61545174</v>
      </c>
    </row>
    <row r="35" spans="1:11" ht="12.75">
      <c r="A35" s="6" t="s">
        <v>27</v>
      </c>
      <c r="D35" t="s">
        <v>100</v>
      </c>
      <c r="K35" s="1" t="s">
        <v>85</v>
      </c>
    </row>
    <row r="36" spans="2:13" ht="12.75">
      <c r="B36">
        <v>491</v>
      </c>
      <c r="C36" t="s">
        <v>19</v>
      </c>
      <c r="D36" s="5">
        <v>6.17</v>
      </c>
      <c r="E36" t="s">
        <v>20</v>
      </c>
      <c r="F36" s="5">
        <v>5430.64</v>
      </c>
      <c r="J36" s="22" t="s">
        <v>58</v>
      </c>
      <c r="K36" s="22"/>
      <c r="L36" s="22" t="s">
        <v>86</v>
      </c>
      <c r="M36" s="22" t="s">
        <v>64</v>
      </c>
    </row>
    <row r="37" spans="10:13" ht="12.75">
      <c r="J37" s="23" t="s">
        <v>59</v>
      </c>
      <c r="K37" s="23" t="s">
        <v>60</v>
      </c>
      <c r="L37" s="23"/>
      <c r="M37" s="23" t="s">
        <v>87</v>
      </c>
    </row>
    <row r="38" spans="1:13" ht="12.75">
      <c r="A38" t="s">
        <v>28</v>
      </c>
      <c r="F38" s="5"/>
      <c r="J38" s="20">
        <v>1</v>
      </c>
      <c r="K38" s="20" t="s">
        <v>107</v>
      </c>
      <c r="L38" s="25" t="s">
        <v>108</v>
      </c>
      <c r="M38" s="25">
        <v>147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109</v>
      </c>
      <c r="L39" s="25" t="s">
        <v>111</v>
      </c>
      <c r="M39" s="25">
        <v>940</v>
      </c>
    </row>
    <row r="40" spans="2:13" ht="12.75">
      <c r="B40">
        <v>2796.4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112</v>
      </c>
      <c r="L40" s="25" t="s">
        <v>111</v>
      </c>
      <c r="M40" s="25">
        <v>760</v>
      </c>
    </row>
    <row r="41" spans="1:13" ht="12.75">
      <c r="A41" s="4" t="s">
        <v>55</v>
      </c>
      <c r="F41" s="32">
        <f>F25+F36+F38+F40</f>
        <v>13045.54</v>
      </c>
      <c r="J41" s="20">
        <v>4</v>
      </c>
      <c r="K41" s="20" t="s">
        <v>114</v>
      </c>
      <c r="L41" s="25" t="s">
        <v>115</v>
      </c>
      <c r="M41" s="25">
        <v>380</v>
      </c>
    </row>
    <row r="42" spans="1:13" ht="12.75">
      <c r="A42" s="4" t="s">
        <v>31</v>
      </c>
      <c r="J42" s="20">
        <v>5</v>
      </c>
      <c r="K42" s="20" t="s">
        <v>116</v>
      </c>
      <c r="L42" s="25" t="s">
        <v>108</v>
      </c>
      <c r="M42" s="25">
        <v>150</v>
      </c>
    </row>
    <row r="43" spans="10:13" ht="12.75">
      <c r="J43" s="20">
        <v>6</v>
      </c>
      <c r="K43" s="20" t="s">
        <v>117</v>
      </c>
      <c r="L43" s="25" t="s">
        <v>108</v>
      </c>
      <c r="M43" s="25">
        <v>80</v>
      </c>
    </row>
    <row r="44" spans="1:13" ht="12.75">
      <c r="A44" t="s">
        <v>32</v>
      </c>
      <c r="J44" s="20">
        <v>7</v>
      </c>
      <c r="K44" s="20" t="s">
        <v>119</v>
      </c>
      <c r="L44" s="25" t="s">
        <v>115</v>
      </c>
      <c r="M44" s="25">
        <v>560</v>
      </c>
    </row>
    <row r="45" spans="2:13" ht="12.75">
      <c r="B45">
        <v>2796.4</v>
      </c>
      <c r="C45" t="s">
        <v>90</v>
      </c>
      <c r="D45" s="35"/>
      <c r="E45">
        <v>76.53</v>
      </c>
      <c r="F45" s="11">
        <v>3915</v>
      </c>
      <c r="J45" s="20">
        <v>8</v>
      </c>
      <c r="K45" s="20" t="s">
        <v>122</v>
      </c>
      <c r="L45" s="25" t="s">
        <v>123</v>
      </c>
      <c r="M45" s="25">
        <v>17.04</v>
      </c>
    </row>
    <row r="46" spans="1:13" ht="12.75">
      <c r="A46" t="s">
        <v>33</v>
      </c>
      <c r="J46" s="20">
        <v>9</v>
      </c>
      <c r="K46" s="20"/>
      <c r="L46" s="25"/>
      <c r="M46" s="25"/>
    </row>
    <row r="47" spans="2:13" ht="12.75">
      <c r="B47">
        <v>2796.4</v>
      </c>
      <c r="C47" t="s">
        <v>90</v>
      </c>
      <c r="D47" s="35"/>
      <c r="E47">
        <v>28.05</v>
      </c>
      <c r="F47" s="11">
        <v>1518</v>
      </c>
      <c r="J47" s="20">
        <v>10</v>
      </c>
      <c r="K47" s="20"/>
      <c r="L47" s="25"/>
      <c r="M47" s="25"/>
    </row>
    <row r="48" spans="1:13" ht="12.75">
      <c r="A48" t="s">
        <v>34</v>
      </c>
      <c r="J48" s="20"/>
      <c r="K48" s="20"/>
      <c r="L48" s="31" t="s">
        <v>88</v>
      </c>
      <c r="M48" s="28">
        <f>SUM(M38:M47)</f>
        <v>3034.04</v>
      </c>
    </row>
    <row r="49" spans="2:6" ht="12.75">
      <c r="B49">
        <f>F49/D49</f>
        <v>505.00000000000006</v>
      </c>
      <c r="C49" t="s">
        <v>35</v>
      </c>
      <c r="D49" s="5">
        <v>2.73</v>
      </c>
      <c r="E49" t="s">
        <v>20</v>
      </c>
      <c r="F49" s="5">
        <v>1378.65</v>
      </c>
    </row>
    <row r="50" ht="12.75">
      <c r="A50" t="s">
        <v>36</v>
      </c>
    </row>
    <row r="51" spans="2:6" ht="12.75">
      <c r="B51">
        <v>259</v>
      </c>
      <c r="C51" t="s">
        <v>19</v>
      </c>
      <c r="D51" s="5">
        <v>0.06</v>
      </c>
      <c r="E51" t="s">
        <v>20</v>
      </c>
      <c r="F51" s="5">
        <f>B51*D51</f>
        <v>15.54</v>
      </c>
    </row>
    <row r="52" spans="1:6" ht="12.75">
      <c r="A52" t="s">
        <v>37</v>
      </c>
      <c r="B52">
        <v>2796.4</v>
      </c>
      <c r="C52" t="s">
        <v>90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SUM(F45:F54)</f>
        <v>6827.19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2796.4</v>
      </c>
      <c r="F59" s="36">
        <f>C59/D59*E59</f>
        <v>3768.876059509537</v>
      </c>
    </row>
    <row r="60" spans="1:6" ht="12.75">
      <c r="A60" t="s">
        <v>42</v>
      </c>
      <c r="C60">
        <v>230866</v>
      </c>
      <c r="D60">
        <v>219205.2</v>
      </c>
      <c r="E60">
        <v>2796.4</v>
      </c>
      <c r="F60" s="36">
        <f>C60/D60*E60</f>
        <v>2945.156786426599</v>
      </c>
    </row>
    <row r="61" spans="1:6" ht="12.75">
      <c r="A61" t="s">
        <v>43</v>
      </c>
      <c r="F61" s="11">
        <f>M34</f>
        <v>2425.61545174</v>
      </c>
    </row>
    <row r="62" spans="1:6" ht="12.75">
      <c r="A62" t="s">
        <v>97</v>
      </c>
      <c r="F62" s="5"/>
    </row>
    <row r="63" spans="2:6" ht="12.75">
      <c r="B63">
        <v>2796.4</v>
      </c>
      <c r="C63" t="s">
        <v>19</v>
      </c>
      <c r="D63" s="5">
        <v>0.1</v>
      </c>
      <c r="E63" t="s">
        <v>20</v>
      </c>
      <c r="F63" s="11">
        <f>B63*D63</f>
        <v>279.64000000000004</v>
      </c>
    </row>
    <row r="64" spans="1:6" ht="12.75">
      <c r="A64" t="s">
        <v>44</v>
      </c>
      <c r="F64" s="5">
        <f>M48</f>
        <v>3034.04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2796.4</v>
      </c>
      <c r="C67" t="s">
        <v>19</v>
      </c>
      <c r="D67" s="11">
        <v>0.4</v>
      </c>
      <c r="E67" t="s">
        <v>20</v>
      </c>
      <c r="F67" s="11">
        <f>B67*D67</f>
        <v>1118.5600000000002</v>
      </c>
    </row>
    <row r="68" spans="1:6" ht="12.75">
      <c r="A68" s="4" t="s">
        <v>47</v>
      </c>
      <c r="B68" s="4"/>
      <c r="C68" s="10"/>
      <c r="F68" s="32">
        <f>SUM(F59:F67)</f>
        <v>13571.888297676136</v>
      </c>
    </row>
    <row r="70" ht="12.75">
      <c r="A70" s="4" t="s">
        <v>48</v>
      </c>
    </row>
    <row r="71" spans="1:6" ht="12.75">
      <c r="A71" t="s">
        <v>49</v>
      </c>
      <c r="B71">
        <v>2796.4</v>
      </c>
      <c r="C71" t="s">
        <v>90</v>
      </c>
      <c r="F71" s="11">
        <v>839</v>
      </c>
    </row>
    <row r="72" spans="1:6" ht="12.75">
      <c r="A72" t="s">
        <v>50</v>
      </c>
      <c r="F72" s="5"/>
    </row>
    <row r="73" spans="1:6" ht="12.75">
      <c r="A73" s="7" t="s">
        <v>101</v>
      </c>
      <c r="F73" s="5"/>
    </row>
    <row r="74" spans="2:6" ht="12.75">
      <c r="B74">
        <v>2796.4</v>
      </c>
      <c r="C74" t="s">
        <v>19</v>
      </c>
      <c r="D74" s="11">
        <v>1.17</v>
      </c>
      <c r="E74" t="s">
        <v>20</v>
      </c>
      <c r="F74" s="11">
        <f>B74*D74</f>
        <v>3271.788</v>
      </c>
    </row>
    <row r="75" spans="1:6" ht="12.75">
      <c r="A75" s="4" t="s">
        <v>51</v>
      </c>
      <c r="F75" s="32">
        <f>F71+F74</f>
        <v>4110.7880000000005</v>
      </c>
    </row>
    <row r="77" ht="12.75">
      <c r="A77" s="4" t="s">
        <v>52</v>
      </c>
    </row>
    <row r="78" spans="1:6" ht="12.75">
      <c r="A78" s="7" t="s">
        <v>102</v>
      </c>
      <c r="B78" s="7"/>
      <c r="C78" s="7"/>
      <c r="D78" s="7"/>
      <c r="E78" s="7"/>
      <c r="F78" s="7"/>
    </row>
    <row r="79" spans="2:6" ht="12.75">
      <c r="B79">
        <v>2796.4</v>
      </c>
      <c r="C79" t="s">
        <v>19</v>
      </c>
      <c r="D79" s="11">
        <v>3.08</v>
      </c>
      <c r="E79" t="s">
        <v>20</v>
      </c>
      <c r="F79" s="11">
        <f>B79*D79</f>
        <v>8612.912</v>
      </c>
    </row>
    <row r="80" spans="1:9" ht="12.75">
      <c r="A80" s="4" t="s">
        <v>53</v>
      </c>
      <c r="F80" s="32">
        <f>SUM(F79)</f>
        <v>8612.912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32">
        <f>F41+F55+F68+F75+F80</f>
        <v>46168.31829767613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369.34654638140904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3">
        <f>F82+F84</f>
        <v>46537.66484405754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-200517</v>
      </c>
      <c r="D88" s="23">
        <v>53950</v>
      </c>
      <c r="E88" s="44">
        <f>F86</f>
        <v>46537.66484405754</v>
      </c>
      <c r="F88" s="45">
        <f>C88+D88-E88</f>
        <v>-193104.66484405752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2011-11-12T11:22:59Z</dcterms:modified>
  <cp:category/>
  <cp:version/>
  <cp:contentType/>
  <cp:contentStatus/>
</cp:coreProperties>
</file>