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<sst xmlns="http://schemas.openxmlformats.org/spreadsheetml/2006/main" count="170" uniqueCount="118">
  <si>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</si>
  <si>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</si>
  <si>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</si>
  <si>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</si>
  <si>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</si>
  <si>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</si>
  <si>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</si>
  <si>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</si>
  <si>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</si>
  <si>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</si>
  <si>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</si>
  <si>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</si>
  <si>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</si>
  <si>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</si>
  <si>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</si>
  <si>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</si>
  <si>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</si>
  <si>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</si>
  <si>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</si>
  <si>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</si>
  <si>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</si>
  <si>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</si>
  <si>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</si>
  <si>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</si>
  <si>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</si>
  <si>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</si>
  <si>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</si>
  <si>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</si>
  <si>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</si>
  <si>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</si>
  <si>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</si>
  <si>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</si>
  <si>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</si>
  <si>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</si>
  <si>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</si>
  <si>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</si>
  <si>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</si>
  <si>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</si>
  <si>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</si>
  <si>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</si>
  <si>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</si>
  <si>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</si>
  <si>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</si>
  <si>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</si>
  <si>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</si>
  <si>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</si>
  <si>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</si>
  <si>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</si>
  <si>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</si>
  <si>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</si>
  <si>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</si>
  <si>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</si>
  <si>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</si>
  <si>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</si>
  <si>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</si>
  <si>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</si>
  <si>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</si>
  <si>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</si>
  <si>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</si>
  <si>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</si>
  <si>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</si>
  <si>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</si>
  <si>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</si>
  <si>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</si>
  <si>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</si>
  <si>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</si>
  <si>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</si>
  <si>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</si>
  <si>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</si>
  <si>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</si>
  <si>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</si>
  <si>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</si>
  <si>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</si>
  <si>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</si>
  <si>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</si>
  <si>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</si>
  <si>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</si>
  <si>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</si>
  <si>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</si>
  <si>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</si>
  <si>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</si>
  <si>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</si>
  <si>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</si>
  <si>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</si>
  <si>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</si>
  <si>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</si>
  <si>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</si>
  <si>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</si>
  <si>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</si>
  <si>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</si>
  <si>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</si>
  <si>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</si>
  <si>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</si>
  <si>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</si>
  <si>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</si>
  <si>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</si>
  <si>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</si>
  <si>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</si>
  <si>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</si>
  <si>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</si>
  <si>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</si>
  <si>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</si>
  <si>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2011 г.</t>
  </si>
  <si>
    <t>0,7 ставки</t>
  </si>
  <si>
    <t>0,6 ставки</t>
  </si>
  <si>
    <t>1шт</t>
  </si>
  <si>
    <t>2шт</t>
  </si>
  <si>
    <t>Лампа</t>
  </si>
  <si>
    <t>ост.на 01.05.</t>
  </si>
  <si>
    <t>апрель</t>
  </si>
  <si>
    <t xml:space="preserve">                    за апрель  2011 г. г.</t>
  </si>
  <si>
    <t>Откачка воды из техподполий</t>
  </si>
  <si>
    <t>Смена ламп (7шт)</t>
  </si>
  <si>
    <t>7шт</t>
  </si>
  <si>
    <t>Ремонт эл.щита со сменой автомата (2шт)</t>
  </si>
  <si>
    <t>Автомат 25 АМП</t>
  </si>
  <si>
    <t>Дин-рейка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</si>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</sst>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D89" sqref="D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110</v>
      </c>
    </row>
    <row r="3" spans="2:13" ht="12.75">
      <c r="B3" s="1" t="s">
        <v>1</v>
      </c>
      <c r="C3" s="8" t="s">
        <v>109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2796.4</v>
      </c>
      <c r="F7" t="s">
        <v>94</v>
      </c>
      <c r="J7" s="15"/>
      <c r="K7" s="15" t="s">
        <v>70</v>
      </c>
      <c r="L7" s="21">
        <v>3</v>
      </c>
      <c r="M7" s="34">
        <f>L7*81.37*1.262</f>
        <v>308.06682</v>
      </c>
    </row>
    <row r="8" spans="1:13" ht="12.75">
      <c r="A8" t="s">
        <v>4</v>
      </c>
      <c r="E8">
        <v>259</v>
      </c>
      <c r="F8" t="s">
        <v>94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498</v>
      </c>
      <c r="F10" t="s">
        <v>94</v>
      </c>
      <c r="J10" s="16"/>
      <c r="K10" s="18" t="s">
        <v>75</v>
      </c>
      <c r="L10" s="23">
        <v>3</v>
      </c>
      <c r="M10" s="34">
        <f>L10*81.37*1.262</f>
        <v>308.06682</v>
      </c>
    </row>
    <row r="11" spans="1:13" ht="12.75">
      <c r="A11" t="s">
        <v>7</v>
      </c>
      <c r="E11">
        <v>3715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491</v>
      </c>
      <c r="F12" t="s">
        <v>94</v>
      </c>
      <c r="J12" s="16"/>
      <c r="K12" s="18" t="s">
        <v>74</v>
      </c>
      <c r="L12" s="23">
        <v>5</v>
      </c>
      <c r="M12" s="34">
        <f>L12*81.37*1.262</f>
        <v>513.4447</v>
      </c>
    </row>
    <row r="13" spans="10:13" ht="12.75">
      <c r="J13" s="20">
        <v>4</v>
      </c>
      <c r="K13" s="19" t="s">
        <v>76</v>
      </c>
      <c r="L13" s="25"/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23272.03</v>
      </c>
      <c r="J16" s="15" t="s">
        <v>80</v>
      </c>
      <c r="K16" s="26" t="s">
        <v>81</v>
      </c>
      <c r="L16" s="21">
        <v>4</v>
      </c>
      <c r="M16" s="34">
        <f>L16*81.37*1.262</f>
        <v>410.75576</v>
      </c>
    </row>
    <row r="17" spans="1:13" ht="12.75">
      <c r="A17" t="s">
        <v>11</v>
      </c>
      <c r="F17" s="5">
        <v>24270.71</v>
      </c>
      <c r="J17" s="16" t="s">
        <v>82</v>
      </c>
      <c r="K17" s="18" t="s">
        <v>83</v>
      </c>
      <c r="L17" s="23">
        <v>3.53</v>
      </c>
      <c r="M17" s="34">
        <f>L17*81.37*1.262</f>
        <v>362.49195820000006</v>
      </c>
    </row>
    <row r="18" spans="2:13" ht="12.75">
      <c r="B18" t="s">
        <v>12</v>
      </c>
      <c r="F18" s="9">
        <f>F17/F16</f>
        <v>1.0429133169732077</v>
      </c>
      <c r="J18" s="20"/>
      <c r="K18" s="27" t="s">
        <v>84</v>
      </c>
      <c r="L18" s="28">
        <f>SUM(L7:L17)</f>
        <v>18.53</v>
      </c>
      <c r="M18" s="35">
        <f>SUM(M7:M17)</f>
        <v>1902.8260582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24270.71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111</v>
      </c>
      <c r="L22" s="25">
        <v>1.05</v>
      </c>
      <c r="M22" s="34">
        <f>L22*81.37*1.15*1.262</f>
        <v>123.99689504999999</v>
      </c>
    </row>
    <row r="23" spans="10:13" ht="12.75">
      <c r="J23" s="20">
        <v>2</v>
      </c>
      <c r="K23" s="20" t="s">
        <v>112</v>
      </c>
      <c r="L23" s="25">
        <v>0.49</v>
      </c>
      <c r="M23" s="34">
        <f aca="true" t="shared" si="0" ref="M23:M36">L23*81.37*1.15*1.262</f>
        <v>57.865217689999994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114</v>
      </c>
      <c r="L24" s="25">
        <v>9.66</v>
      </c>
      <c r="M24" s="34">
        <f t="shared" si="0"/>
        <v>1140.7714344600001</v>
      </c>
    </row>
    <row r="25" spans="1:13" ht="12.75">
      <c r="A25" t="s">
        <v>17</v>
      </c>
      <c r="D25" t="s">
        <v>103</v>
      </c>
      <c r="F25" s="11">
        <v>3807.45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498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27</v>
      </c>
      <c r="B33">
        <v>3715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 t="shared" si="0"/>
        <v>0</v>
      </c>
    </row>
    <row r="35" spans="1:13" ht="12.75">
      <c r="A35" s="6" t="s">
        <v>28</v>
      </c>
      <c r="D35" t="s">
        <v>104</v>
      </c>
      <c r="J35" s="20">
        <v>14</v>
      </c>
      <c r="K35" s="20"/>
      <c r="L35" s="25"/>
      <c r="M35" s="34">
        <f t="shared" si="0"/>
        <v>0</v>
      </c>
    </row>
    <row r="36" spans="2:13" ht="12.75">
      <c r="B36">
        <v>491</v>
      </c>
      <c r="C36" t="s">
        <v>20</v>
      </c>
      <c r="D36" s="5">
        <v>6.17</v>
      </c>
      <c r="E36" t="s">
        <v>21</v>
      </c>
      <c r="F36" s="5">
        <v>2715.32</v>
      </c>
      <c r="J36" s="20">
        <v>15</v>
      </c>
      <c r="K36" s="20"/>
      <c r="L36" s="25"/>
      <c r="M36" s="34">
        <f t="shared" si="0"/>
        <v>0</v>
      </c>
    </row>
    <row r="37" spans="10:13" ht="12.75">
      <c r="J37" s="20"/>
      <c r="K37" s="30" t="s">
        <v>84</v>
      </c>
      <c r="L37" s="28">
        <f>SUM(L22:L36)</f>
        <v>11.2</v>
      </c>
      <c r="M37" s="35">
        <f>SUM(M22:M36)</f>
        <v>1322.6335472</v>
      </c>
    </row>
    <row r="38" spans="1:11" ht="12.75">
      <c r="A38" t="s">
        <v>29</v>
      </c>
      <c r="K38" s="31" t="s">
        <v>88</v>
      </c>
    </row>
    <row r="39" spans="1:13" ht="12.75">
      <c r="A39" s="7" t="s">
        <v>30</v>
      </c>
      <c r="B39" s="7"/>
      <c r="C39" s="7" t="s">
        <v>31</v>
      </c>
      <c r="D39" s="7"/>
      <c r="J39" s="22" t="s">
        <v>61</v>
      </c>
      <c r="K39" s="22"/>
      <c r="L39" s="22" t="s">
        <v>64</v>
      </c>
      <c r="M39" s="22" t="s">
        <v>67</v>
      </c>
    </row>
    <row r="40" spans="2:13" ht="12.75">
      <c r="B40">
        <v>2796.4</v>
      </c>
      <c r="C40" t="s">
        <v>20</v>
      </c>
      <c r="D40" s="11">
        <v>0</v>
      </c>
      <c r="E40" t="s">
        <v>21</v>
      </c>
      <c r="F40" s="11">
        <f>B40*D40</f>
        <v>0</v>
      </c>
      <c r="J40" s="23" t="s">
        <v>62</v>
      </c>
      <c r="K40" s="23" t="s">
        <v>63</v>
      </c>
      <c r="L40" s="23" t="s">
        <v>86</v>
      </c>
      <c r="M40" s="23" t="s">
        <v>68</v>
      </c>
    </row>
    <row r="41" spans="1:13" ht="12.75">
      <c r="A41" s="4" t="s">
        <v>58</v>
      </c>
      <c r="F41" s="33">
        <f>F25+F36+F40</f>
        <v>6522.77</v>
      </c>
      <c r="J41" s="20">
        <v>1</v>
      </c>
      <c r="K41" s="20"/>
      <c r="L41" s="35">
        <v>0</v>
      </c>
      <c r="M41" s="28">
        <v>0</v>
      </c>
    </row>
    <row r="42" spans="1:11" ht="12.75">
      <c r="A42" s="4" t="s">
        <v>32</v>
      </c>
      <c r="K42" s="1" t="s">
        <v>89</v>
      </c>
    </row>
    <row r="43" spans="10:13" ht="12.75">
      <c r="J43" s="22" t="s">
        <v>61</v>
      </c>
      <c r="K43" s="22"/>
      <c r="L43" s="22" t="s">
        <v>90</v>
      </c>
      <c r="M43" s="22" t="s">
        <v>67</v>
      </c>
    </row>
    <row r="44" spans="1:13" ht="12.75">
      <c r="A44" t="s">
        <v>33</v>
      </c>
      <c r="J44" s="23" t="s">
        <v>62</v>
      </c>
      <c r="K44" s="23" t="s">
        <v>63</v>
      </c>
      <c r="L44" s="23"/>
      <c r="M44" s="23" t="s">
        <v>91</v>
      </c>
    </row>
    <row r="45" spans="2:13" ht="12.75">
      <c r="B45">
        <v>2796.4</v>
      </c>
      <c r="C45" t="s">
        <v>94</v>
      </c>
      <c r="D45" s="37"/>
      <c r="E45">
        <v>76.53</v>
      </c>
      <c r="F45" s="11">
        <v>1959</v>
      </c>
      <c r="J45" s="20">
        <v>1</v>
      </c>
      <c r="K45" s="20" t="s">
        <v>107</v>
      </c>
      <c r="L45" s="25" t="s">
        <v>113</v>
      </c>
      <c r="M45" s="25">
        <v>39.76</v>
      </c>
    </row>
    <row r="46" spans="1:13" ht="12.75">
      <c r="A46" t="s">
        <v>34</v>
      </c>
      <c r="J46" s="20">
        <v>2</v>
      </c>
      <c r="K46" s="20" t="s">
        <v>115</v>
      </c>
      <c r="L46" s="25" t="s">
        <v>106</v>
      </c>
      <c r="M46" s="25">
        <v>61.7</v>
      </c>
    </row>
    <row r="47" spans="2:13" ht="12.75">
      <c r="B47">
        <v>2796.4</v>
      </c>
      <c r="C47" t="s">
        <v>94</v>
      </c>
      <c r="D47" s="37"/>
      <c r="E47">
        <v>28.05</v>
      </c>
      <c r="F47" s="11">
        <v>760</v>
      </c>
      <c r="J47" s="20">
        <v>3</v>
      </c>
      <c r="K47" s="20" t="s">
        <v>116</v>
      </c>
      <c r="L47" s="25" t="s">
        <v>105</v>
      </c>
      <c r="M47" s="25">
        <v>12.5</v>
      </c>
    </row>
    <row r="48" spans="1:13" ht="12.75">
      <c r="A48" t="s">
        <v>35</v>
      </c>
      <c r="J48" s="20">
        <v>4</v>
      </c>
      <c r="K48" s="20"/>
      <c r="L48" s="25"/>
      <c r="M48" s="25"/>
    </row>
    <row r="49" spans="2:13" ht="12.75">
      <c r="B49">
        <f>F49/D49</f>
        <v>549</v>
      </c>
      <c r="C49" t="s">
        <v>36</v>
      </c>
      <c r="D49" s="5">
        <v>2.73</v>
      </c>
      <c r="E49" t="s">
        <v>21</v>
      </c>
      <c r="F49" s="5">
        <v>1498.77</v>
      </c>
      <c r="J49" s="20">
        <v>5</v>
      </c>
      <c r="K49" s="20"/>
      <c r="L49" s="25"/>
      <c r="M49" s="25"/>
    </row>
    <row r="50" spans="1:13" ht="12.75">
      <c r="A50" t="s">
        <v>37</v>
      </c>
      <c r="J50" s="20">
        <v>6</v>
      </c>
      <c r="K50" s="20"/>
      <c r="L50" s="25"/>
      <c r="M50" s="25"/>
    </row>
    <row r="51" spans="2:13" ht="12.75">
      <c r="B51">
        <v>259</v>
      </c>
      <c r="C51" t="s">
        <v>20</v>
      </c>
      <c r="D51" s="5">
        <v>0</v>
      </c>
      <c r="E51" t="s">
        <v>21</v>
      </c>
      <c r="F51" s="5">
        <f>B51*D51</f>
        <v>0</v>
      </c>
      <c r="J51" s="20">
        <v>7</v>
      </c>
      <c r="K51" s="20"/>
      <c r="L51" s="25"/>
      <c r="M51" s="25"/>
    </row>
    <row r="52" spans="1:13" ht="12.75">
      <c r="A52" t="s">
        <v>38</v>
      </c>
      <c r="B52">
        <v>2796.4</v>
      </c>
      <c r="C52" t="s">
        <v>94</v>
      </c>
      <c r="D52" s="5">
        <v>0.02</v>
      </c>
      <c r="E52" t="s">
        <v>21</v>
      </c>
      <c r="F52" s="11">
        <f>B52*D52</f>
        <v>55.928000000000004</v>
      </c>
      <c r="J52" s="20">
        <v>8</v>
      </c>
      <c r="K52" s="20"/>
      <c r="L52" s="25"/>
      <c r="M52" s="25"/>
    </row>
    <row r="53" spans="1:13" ht="12.75">
      <c r="A53" t="s">
        <v>39</v>
      </c>
      <c r="F53" s="5">
        <v>0</v>
      </c>
      <c r="J53" s="20">
        <v>9</v>
      </c>
      <c r="K53" s="20"/>
      <c r="L53" s="25"/>
      <c r="M53" s="25"/>
    </row>
    <row r="54" spans="10:13" ht="12.75">
      <c r="J54" s="20">
        <v>10</v>
      </c>
      <c r="K54" s="20"/>
      <c r="L54" s="25"/>
      <c r="M54" s="25"/>
    </row>
    <row r="55" spans="1:13" ht="12.75">
      <c r="A55" s="4" t="s">
        <v>40</v>
      </c>
      <c r="B55" s="10"/>
      <c r="C55" s="10"/>
      <c r="F55" s="33">
        <f>SUM(F45:F54)</f>
        <v>4273.698</v>
      </c>
      <c r="J55" s="20">
        <v>11</v>
      </c>
      <c r="K55" s="20"/>
      <c r="L55" s="25"/>
      <c r="M55" s="25"/>
    </row>
    <row r="56" spans="10:13" ht="12.75">
      <c r="J56" s="20">
        <v>12</v>
      </c>
      <c r="K56" s="20"/>
      <c r="L56" s="25"/>
      <c r="M56" s="25"/>
    </row>
    <row r="57" spans="1:13" ht="12.75">
      <c r="A57" s="4" t="s">
        <v>41</v>
      </c>
      <c r="B57" s="4"/>
      <c r="J57" s="20">
        <v>13</v>
      </c>
      <c r="K57" s="20"/>
      <c r="L57" s="25"/>
      <c r="M57" s="25"/>
    </row>
    <row r="58" spans="10:13" ht="12.75">
      <c r="J58" s="20">
        <v>14</v>
      </c>
      <c r="K58" s="20"/>
      <c r="L58" s="25"/>
      <c r="M58" s="25"/>
    </row>
    <row r="59" spans="1:13" ht="12.75">
      <c r="A59" t="s">
        <v>42</v>
      </c>
      <c r="C59">
        <v>145099</v>
      </c>
      <c r="D59">
        <v>219205.2</v>
      </c>
      <c r="E59">
        <v>2796.4</v>
      </c>
      <c r="F59" s="38">
        <f>C59/D59*E59</f>
        <v>1851.0274555530616</v>
      </c>
      <c r="J59" s="20">
        <v>15</v>
      </c>
      <c r="K59" s="20"/>
      <c r="L59" s="25"/>
      <c r="M59" s="25"/>
    </row>
    <row r="60" spans="1:13" ht="12.75">
      <c r="A60" t="s">
        <v>43</v>
      </c>
      <c r="C60">
        <v>149158</v>
      </c>
      <c r="D60">
        <v>219205.2</v>
      </c>
      <c r="E60">
        <v>2796.4</v>
      </c>
      <c r="F60" s="38">
        <f>C60/D60*E60</f>
        <v>1902.8081049172192</v>
      </c>
      <c r="J60" s="20"/>
      <c r="K60" s="20"/>
      <c r="L60" s="25"/>
      <c r="M60" s="25"/>
    </row>
    <row r="61" spans="1:13" ht="12.75">
      <c r="A61" t="s">
        <v>44</v>
      </c>
      <c r="F61" s="5">
        <v>1322.63</v>
      </c>
      <c r="J61" s="20"/>
      <c r="K61" s="20"/>
      <c r="L61" s="32" t="s">
        <v>92</v>
      </c>
      <c r="M61" s="28">
        <f>SUM(M45:M60)</f>
        <v>113.96000000000001</v>
      </c>
    </row>
    <row r="62" spans="1:6" ht="12.75">
      <c r="A62" t="s">
        <v>101</v>
      </c>
      <c r="F62" s="5"/>
    </row>
    <row r="63" spans="2:6" ht="12.75">
      <c r="B63">
        <v>2796.4</v>
      </c>
      <c r="C63" t="s">
        <v>20</v>
      </c>
      <c r="D63" s="5">
        <v>0.05</v>
      </c>
      <c r="E63" t="s">
        <v>21</v>
      </c>
      <c r="F63" s="11">
        <f>B63*D63</f>
        <v>139.82000000000002</v>
      </c>
    </row>
    <row r="64" spans="1:6" ht="12.75">
      <c r="A64" t="s">
        <v>45</v>
      </c>
      <c r="F64" s="5">
        <v>113.96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2796.4</v>
      </c>
      <c r="C67" t="s">
        <v>20</v>
      </c>
      <c r="D67" s="11">
        <v>0.17</v>
      </c>
      <c r="E67" t="s">
        <v>21</v>
      </c>
      <c r="F67" s="11">
        <f>B67*D67</f>
        <v>475.38800000000003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4"/>
      <c r="C69" s="10"/>
      <c r="F69" s="33">
        <f>SUM(F59:F68)</f>
        <v>5805.633560470281</v>
      </c>
    </row>
    <row r="71" ht="12.75">
      <c r="A71" s="4" t="s">
        <v>50</v>
      </c>
    </row>
    <row r="72" spans="1:6" ht="12.75">
      <c r="A72" t="s">
        <v>51</v>
      </c>
      <c r="B72">
        <v>2796.4</v>
      </c>
      <c r="C72" t="s">
        <v>94</v>
      </c>
      <c r="F72" s="11">
        <v>419</v>
      </c>
    </row>
    <row r="73" spans="1:6" ht="12.75">
      <c r="A73" t="s">
        <v>52</v>
      </c>
      <c r="F73" s="5"/>
    </row>
    <row r="74" spans="1:6" ht="12.75">
      <c r="A74" s="7" t="s">
        <v>117</v>
      </c>
      <c r="F74" s="5"/>
    </row>
    <row r="75" spans="2:6" ht="12.75">
      <c r="B75">
        <v>2796.4</v>
      </c>
      <c r="C75" t="s">
        <v>20</v>
      </c>
      <c r="D75" s="11">
        <v>0.56</v>
      </c>
      <c r="E75" t="s">
        <v>21</v>
      </c>
      <c r="F75" s="11">
        <f>B75*D75</f>
        <v>1565.9840000000002</v>
      </c>
    </row>
    <row r="76" spans="1:6" ht="12.75">
      <c r="A76" s="4" t="s">
        <v>53</v>
      </c>
      <c r="F76" s="33">
        <f>F72+F75</f>
        <v>1984.9840000000002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2796.4</v>
      </c>
      <c r="C80" t="s">
        <v>20</v>
      </c>
      <c r="D80" s="11">
        <v>1.46</v>
      </c>
      <c r="E80" t="s">
        <v>21</v>
      </c>
      <c r="F80" s="11">
        <f>B80*D80</f>
        <v>4082.744</v>
      </c>
      <c r="G80" s="7"/>
      <c r="H80" s="7"/>
      <c r="I80" s="7"/>
    </row>
    <row r="81" spans="1:6" ht="12.75">
      <c r="A81" s="4" t="s">
        <v>56</v>
      </c>
      <c r="F81" s="33">
        <f>SUM(F80)</f>
        <v>4082.744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22669.82956047028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181.35863648376224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22851.18819695404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5" t="s">
        <v>108</v>
      </c>
    </row>
    <row r="89" spans="1:6" ht="12.75">
      <c r="A89" s="13"/>
      <c r="B89" s="42">
        <v>40634</v>
      </c>
      <c r="C89" s="43">
        <v>-179072</v>
      </c>
      <c r="D89" s="23">
        <v>24271</v>
      </c>
      <c r="E89" s="23">
        <v>22851</v>
      </c>
      <c r="F89" s="44">
        <f>C89+D89-E89</f>
        <v>-177652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2011-06-20T16:05:53Z</dcterms:modified>
  <cp:category/>
  <cp:version/>
  <cp:contentType/>
  <cp:contentStatus/>
</cp:coreProperties>
</file>