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<sst xmlns="http://schemas.openxmlformats.org/spreadsheetml/2006/main" count="157" uniqueCount="113">
  <si>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</si>
  <si>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</si>
  <si>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</si>
  <si>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</si>
  <si>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</si>
  <si>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</si>
  <si>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</si>
  <si>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</si>
  <si>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</si>
  <si>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</si>
  <si>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</si>
  <si>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</si>
  <si>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</si>
  <si>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</si>
  <si>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</si>
  <si>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</si>
  <si>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</si>
  <si>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</si>
  <si>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</si>
  <si>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</si>
  <si>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</si>
  <si>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</si>
  <si>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</si>
  <si>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</si>
  <si>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</si>
  <si>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</si>
  <si>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</si>
  <si>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</si>
  <si>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</si>
  <si>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</si>
  <si>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</si>
  <si>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</si>
  <si>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</si>
  <si>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</si>
  <si>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</si>
  <si>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</si>
  <si>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</si>
  <si>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</si>
  <si>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</si>
  <si>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</si>
  <si>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</si>
  <si>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</si>
  <si>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</si>
  <si>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</si>
  <si>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</si>
  <si>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</si>
  <si>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</si>
  <si>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</si>
  <si>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</si>
  <si>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</si>
  <si>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</si>
  <si>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</si>
  <si>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</si>
  <si>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</si>
  <si>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</si>
  <si>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</si>
  <si>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</si>
  <si>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</si>
  <si>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</si>
  <si>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</si>
  <si>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</si>
  <si>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</si>
  <si>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</si>
  <si>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</si>
  <si>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</si>
  <si>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</si>
  <si>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</si>
  <si>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</si>
  <si>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</si>
  <si>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</si>
  <si>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</si>
  <si>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</si>
  <si>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</si>
  <si>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</si>
  <si>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</si>
  <si>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</si>
  <si>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</si>
  <si>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</si>
  <si>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</si>
  <si>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</si>
  <si>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</si>
  <si>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</si>
  <si>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</si>
  <si>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</si>
  <si>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</si>
  <si>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</si>
  <si>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</si>
  <si>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</si>
  <si>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</si>
  <si>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</si>
  <si>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</si>
  <si>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</si>
  <si>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</si>
  <si>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</si>
  <si>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</si>
  <si>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</si>
  <si>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</si>
  <si>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</si>
  <si>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</si>
  <si>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</si>
  <si>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</si>
  <si>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</si>
  <si>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01.10.</t>
  </si>
  <si>
    <t>за август-сентябрь</t>
  </si>
  <si>
    <t xml:space="preserve">                    за август-сентябрь  2011 г.</t>
  </si>
  <si>
    <t>Изготовление и установка щита (3шт)</t>
  </si>
  <si>
    <t>Железо</t>
  </si>
  <si>
    <t>3листа</t>
  </si>
  <si>
    <t>Гвозди</t>
  </si>
  <si>
    <t>2кг</t>
  </si>
  <si>
    <t>Саморезы</t>
  </si>
  <si>
    <t>40шт</t>
  </si>
  <si>
    <t>Краска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</si>
</sst>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104</v>
      </c>
    </row>
    <row r="3" spans="2:13" ht="12.75">
      <c r="B3" s="1" t="s">
        <v>103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279.1</v>
      </c>
      <c r="F7" t="s">
        <v>90</v>
      </c>
      <c r="J7" s="15"/>
      <c r="K7" s="15" t="s">
        <v>68</v>
      </c>
      <c r="L7" s="21">
        <v>2.86</v>
      </c>
      <c r="M7" s="33">
        <f>L7*81.37*1.262</f>
        <v>293.6903684</v>
      </c>
    </row>
    <row r="8" spans="1:13" ht="12.75">
      <c r="A8" t="s">
        <v>3</v>
      </c>
      <c r="E8">
        <v>0</v>
      </c>
      <c r="F8" t="s">
        <v>90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3"/>
    </row>
    <row r="10" spans="1:13" ht="12.75">
      <c r="A10" t="s">
        <v>5</v>
      </c>
      <c r="E10">
        <v>167</v>
      </c>
      <c r="F10" t="s">
        <v>90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1444</v>
      </c>
      <c r="F11" t="s">
        <v>90</v>
      </c>
      <c r="J11" s="14">
        <v>3</v>
      </c>
      <c r="K11" s="17" t="s">
        <v>71</v>
      </c>
      <c r="L11" s="22"/>
      <c r="M11" s="33"/>
    </row>
    <row r="12" spans="1:13" ht="12.75">
      <c r="A12" t="s">
        <v>7</v>
      </c>
      <c r="E12">
        <v>17</v>
      </c>
      <c r="F12" t="s">
        <v>90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5623.66</v>
      </c>
      <c r="J16" s="15" t="s">
        <v>78</v>
      </c>
      <c r="K16" s="26" t="s">
        <v>79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4352.66</v>
      </c>
      <c r="J17" s="16" t="s">
        <v>80</v>
      </c>
      <c r="K17" s="18" t="s">
        <v>81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0.7739906039838824</v>
      </c>
      <c r="J18" s="20"/>
      <c r="K18" s="27" t="s">
        <v>82</v>
      </c>
      <c r="L18" s="28">
        <f>SUM(L7:L17)</f>
        <v>2.86</v>
      </c>
      <c r="M18" s="34">
        <f>SUM(M7:M17)</f>
        <v>293.6903684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4352.66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3">
        <v>1</v>
      </c>
      <c r="K22" s="43" t="s">
        <v>105</v>
      </c>
      <c r="L22" s="23">
        <v>5.32</v>
      </c>
      <c r="M22" s="33">
        <f>L22*81.37*1.15*1.262</f>
        <v>628.25093492</v>
      </c>
    </row>
    <row r="23" spans="10:13" ht="12.75">
      <c r="J23" s="23">
        <v>2</v>
      </c>
      <c r="K23" s="23"/>
      <c r="L23" s="23"/>
      <c r="M23" s="33">
        <f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L24*81.37*1.15*1.262</f>
        <v>0</v>
      </c>
    </row>
    <row r="25" spans="1:13" ht="12.75">
      <c r="A25" t="s">
        <v>16</v>
      </c>
      <c r="D25" t="s">
        <v>101</v>
      </c>
      <c r="F25" s="11">
        <v>2175.68</v>
      </c>
      <c r="J25" s="20"/>
      <c r="K25" s="30" t="s">
        <v>82</v>
      </c>
      <c r="L25" s="28">
        <v>0</v>
      </c>
      <c r="M25" s="34">
        <f>SUM(M22:M24)</f>
        <v>628.25093492</v>
      </c>
    </row>
    <row r="26" spans="1:11" ht="12.75">
      <c r="A26" t="s">
        <v>17</v>
      </c>
      <c r="K26" s="1" t="s">
        <v>86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2" t="s">
        <v>59</v>
      </c>
      <c r="K27" s="22"/>
      <c r="L27" s="22" t="s">
        <v>87</v>
      </c>
      <c r="M27" s="22" t="s">
        <v>65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3" t="s">
        <v>60</v>
      </c>
      <c r="K28" s="23" t="s">
        <v>61</v>
      </c>
      <c r="L28" s="23"/>
      <c r="M28" s="23" t="s">
        <v>88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3">
        <v>1</v>
      </c>
      <c r="K29" s="43" t="s">
        <v>106</v>
      </c>
      <c r="L29" s="23" t="s">
        <v>107</v>
      </c>
      <c r="M29" s="23">
        <v>1576.26</v>
      </c>
    </row>
    <row r="30" spans="1:13" ht="12.75">
      <c r="A30" t="s">
        <v>23</v>
      </c>
      <c r="J30" s="23">
        <v>2</v>
      </c>
      <c r="K30" s="43" t="s">
        <v>108</v>
      </c>
      <c r="L30" s="23" t="s">
        <v>109</v>
      </c>
      <c r="M30" s="23">
        <v>103.38</v>
      </c>
    </row>
    <row r="31" spans="1:13" ht="12.75">
      <c r="A31" s="5" t="s">
        <v>24</v>
      </c>
      <c r="B31">
        <v>167</v>
      </c>
      <c r="C31" t="s">
        <v>19</v>
      </c>
      <c r="D31" s="11">
        <v>2.3</v>
      </c>
      <c r="E31" t="s">
        <v>20</v>
      </c>
      <c r="F31" s="5">
        <v>0</v>
      </c>
      <c r="J31" s="23">
        <v>3</v>
      </c>
      <c r="K31" s="43" t="s">
        <v>110</v>
      </c>
      <c r="L31" s="23" t="s">
        <v>111</v>
      </c>
      <c r="M31" s="23">
        <v>14.8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5">
        <v>4</v>
      </c>
      <c r="K32" s="43" t="s">
        <v>112</v>
      </c>
      <c r="L32" s="25" t="s">
        <v>109</v>
      </c>
      <c r="M32" s="25">
        <v>348.3</v>
      </c>
    </row>
    <row r="33" spans="1:13" ht="12.75">
      <c r="A33" s="5" t="s">
        <v>26</v>
      </c>
      <c r="B33">
        <v>1444</v>
      </c>
      <c r="C33" t="s">
        <v>19</v>
      </c>
      <c r="D33" s="5">
        <v>0.42</v>
      </c>
      <c r="E33" t="s">
        <v>20</v>
      </c>
      <c r="F33" s="5">
        <v>0</v>
      </c>
      <c r="J33" s="20"/>
      <c r="K33" s="20"/>
      <c r="L33" s="31" t="s">
        <v>89</v>
      </c>
      <c r="M33" s="34">
        <f>SUM(M29:M32)</f>
        <v>2042.7399999999998</v>
      </c>
    </row>
    <row r="35" ht="12.75">
      <c r="A35" s="6" t="s">
        <v>27</v>
      </c>
    </row>
    <row r="36" spans="2:6" ht="12.75">
      <c r="B36">
        <v>17</v>
      </c>
      <c r="C36" t="s">
        <v>19</v>
      </c>
      <c r="D36" s="5">
        <v>6.17</v>
      </c>
      <c r="E36" t="s">
        <v>20</v>
      </c>
      <c r="F36" s="5">
        <v>0</v>
      </c>
    </row>
    <row r="38" ht="12.75">
      <c r="A38" t="s">
        <v>28</v>
      </c>
    </row>
    <row r="39" spans="1:4" ht="12.75">
      <c r="A39" s="7" t="s">
        <v>29</v>
      </c>
      <c r="B39" s="7"/>
      <c r="C39" s="7" t="s">
        <v>30</v>
      </c>
      <c r="D39" s="7"/>
    </row>
    <row r="40" spans="2:6" ht="12.75">
      <c r="B40">
        <v>279.1</v>
      </c>
      <c r="C40" t="s">
        <v>19</v>
      </c>
      <c r="D40" s="11">
        <v>0</v>
      </c>
      <c r="E40" t="s">
        <v>20</v>
      </c>
      <c r="F40" s="11">
        <f>B40*D40</f>
        <v>0</v>
      </c>
    </row>
    <row r="41" spans="1:6" ht="12.75">
      <c r="A41" s="4" t="s">
        <v>56</v>
      </c>
      <c r="F41" s="32">
        <f>F25+F36+F40</f>
        <v>2175.68</v>
      </c>
    </row>
    <row r="42" ht="12.75">
      <c r="A42" s="4" t="s">
        <v>31</v>
      </c>
    </row>
    <row r="44" ht="12.75">
      <c r="A44" t="s">
        <v>32</v>
      </c>
    </row>
    <row r="45" spans="2:6" ht="12.75">
      <c r="B45">
        <v>279.1</v>
      </c>
      <c r="C45" t="s">
        <v>90</v>
      </c>
      <c r="D45" s="35"/>
      <c r="E45">
        <v>76.53</v>
      </c>
      <c r="F45" s="11">
        <v>391</v>
      </c>
    </row>
    <row r="46" ht="12.75">
      <c r="A46" t="s">
        <v>33</v>
      </c>
    </row>
    <row r="47" spans="2:6" ht="12.75">
      <c r="B47">
        <v>279.1</v>
      </c>
      <c r="C47" t="s">
        <v>90</v>
      </c>
      <c r="D47" s="35"/>
      <c r="E47">
        <v>28.05</v>
      </c>
      <c r="F47" s="11">
        <v>152</v>
      </c>
    </row>
    <row r="48" ht="12.75">
      <c r="A48" t="s">
        <v>34</v>
      </c>
    </row>
    <row r="49" spans="2:6" ht="12.75">
      <c r="B49">
        <f>F49/D49</f>
        <v>146</v>
      </c>
      <c r="C49" t="s">
        <v>35</v>
      </c>
      <c r="D49" s="5">
        <v>2.73</v>
      </c>
      <c r="E49" t="s">
        <v>20</v>
      </c>
      <c r="F49" s="5">
        <v>398.58</v>
      </c>
    </row>
    <row r="50" ht="12.75">
      <c r="A50" t="s">
        <v>36</v>
      </c>
    </row>
    <row r="51" spans="2:6" ht="12.75"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F52" s="5"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8">
        <f>SUM(F45:F54)</f>
        <v>941.5799999999999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279.1</v>
      </c>
      <c r="F59" s="36">
        <f>C59/D59*E59</f>
        <v>376.1598155518208</v>
      </c>
    </row>
    <row r="60" spans="1:6" ht="12.75">
      <c r="A60" t="s">
        <v>42</v>
      </c>
      <c r="C60">
        <v>230866</v>
      </c>
      <c r="D60">
        <v>219205.2</v>
      </c>
      <c r="E60">
        <v>279.1</v>
      </c>
      <c r="F60" s="36">
        <f>C60/D60*E60</f>
        <v>293.94695290075236</v>
      </c>
    </row>
    <row r="61" spans="1:6" ht="12.75">
      <c r="A61" t="s">
        <v>43</v>
      </c>
      <c r="F61" s="11">
        <f>M25</f>
        <v>628.25093492</v>
      </c>
    </row>
    <row r="62" spans="1:6" ht="12.75">
      <c r="A62" t="s">
        <v>98</v>
      </c>
      <c r="F62" s="5"/>
    </row>
    <row r="63" spans="2:6" ht="12.75">
      <c r="B63">
        <v>279.1</v>
      </c>
      <c r="C63" t="s">
        <v>19</v>
      </c>
      <c r="D63" s="5">
        <v>0.1</v>
      </c>
      <c r="E63" t="s">
        <v>20</v>
      </c>
      <c r="F63" s="11">
        <f>B63*D63</f>
        <v>27.910000000000004</v>
      </c>
    </row>
    <row r="64" spans="1:6" ht="12.75">
      <c r="A64" t="s">
        <v>44</v>
      </c>
      <c r="F64" s="11">
        <f>M33</f>
        <v>2042.7399999999998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279.1</v>
      </c>
      <c r="C67" t="s">
        <v>19</v>
      </c>
      <c r="D67" s="11">
        <v>0.4</v>
      </c>
      <c r="E67" t="s">
        <v>20</v>
      </c>
      <c r="F67" s="11">
        <f>B67*D67</f>
        <v>111.64000000000001</v>
      </c>
    </row>
    <row r="68" spans="1:6" ht="12.75">
      <c r="A68" s="4" t="s">
        <v>47</v>
      </c>
      <c r="B68" s="10"/>
      <c r="C68" s="10"/>
      <c r="F68" s="32">
        <f>SUM(F59:F67)</f>
        <v>3480.647703372573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279.1</v>
      </c>
      <c r="C71" t="s">
        <v>90</v>
      </c>
      <c r="F71" s="11">
        <v>84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279.1</v>
      </c>
      <c r="C74" t="s">
        <v>19</v>
      </c>
      <c r="D74" s="11">
        <v>1.17</v>
      </c>
      <c r="E74" t="s">
        <v>20</v>
      </c>
      <c r="F74" s="11">
        <f>B74*D74</f>
        <v>326.547</v>
      </c>
    </row>
    <row r="75" spans="1:6" ht="12.75">
      <c r="A75" s="4" t="s">
        <v>51</v>
      </c>
      <c r="F75" s="32">
        <f>F71+F74</f>
        <v>410.547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279.1</v>
      </c>
      <c r="C79" t="s">
        <v>19</v>
      </c>
      <c r="D79" s="11">
        <v>3.08</v>
      </c>
      <c r="E79" t="s">
        <v>20</v>
      </c>
      <c r="F79" s="11">
        <f>B79*D79</f>
        <v>859.628</v>
      </c>
    </row>
    <row r="80" spans="1:9" ht="12.75">
      <c r="A80" s="4" t="s">
        <v>54</v>
      </c>
      <c r="F80" s="32">
        <f>SUM(F79)</f>
        <v>859.628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7868.082703372572</v>
      </c>
    </row>
    <row r="83" ht="12.75">
      <c r="F83" s="5"/>
    </row>
    <row r="84" spans="1:6" ht="12.75">
      <c r="A84" s="1" t="s">
        <v>57</v>
      </c>
      <c r="B84" s="37">
        <v>0.008</v>
      </c>
      <c r="C84" s="1"/>
      <c r="D84" s="1"/>
      <c r="E84" s="1"/>
      <c r="F84" s="32">
        <f>F82*0.8%</f>
        <v>62.944661626980576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44">
        <f>F82+F84</f>
        <v>7931.027364999552</v>
      </c>
    </row>
    <row r="87" spans="2:6" ht="12.75">
      <c r="B87" s="38" t="s">
        <v>94</v>
      </c>
      <c r="C87" s="39" t="s">
        <v>95</v>
      </c>
      <c r="D87" s="22" t="s">
        <v>96</v>
      </c>
      <c r="E87" s="22" t="s">
        <v>97</v>
      </c>
      <c r="F87" s="42" t="s">
        <v>102</v>
      </c>
    </row>
    <row r="88" spans="1:6" ht="12.75">
      <c r="A88" s="13"/>
      <c r="B88" s="40">
        <v>40787</v>
      </c>
      <c r="C88" s="41">
        <v>-11987</v>
      </c>
      <c r="D88" s="23">
        <v>4353</v>
      </c>
      <c r="E88" s="45">
        <f>F86</f>
        <v>7931.027364999552</v>
      </c>
      <c r="F88" s="46">
        <f>C88+D88-E88</f>
        <v>-15565.027364999552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2011-11-22T13:39:56Z</dcterms:modified>
  <cp:category/>
  <cp:version/>
  <cp:contentType/>
  <cp:contentStatus/>
</cp:coreProperties>
</file>