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<sst xmlns="http://schemas.openxmlformats.org/spreadsheetml/2006/main" count="165" uniqueCount="119">
  <si>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</si>
  <si>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</si>
  <si>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</si>
  <si>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</si>
  <si>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</si>
  <si>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</si>
  <si>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</si>
  <si>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</si>
  <si>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</si>
  <si>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</si>
  <si>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</si>
  <si>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</si>
  <si>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</si>
  <si>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</si>
  <si>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</si>
  <si>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</si>
  <si>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</si>
  <si>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</si>
  <si>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</si>
  <si>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</si>
  <si>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</si>
  <si>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</si>
  <si>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</si>
  <si>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</si>
  <si>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</si>
  <si>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</si>
  <si>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</si>
  <si>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</si>
  <si>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</si>
  <si>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</si>
  <si>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</si>
  <si>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</si>
  <si>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</si>
  <si>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</si>
  <si>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</si>
  <si>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</si>
  <si>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</si>
  <si>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</si>
  <si>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</si>
  <si>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</si>
  <si>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</si>
  <si>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</si>
  <si>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</si>
  <si>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</si>
  <si>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</si>
  <si>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</si>
  <si>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</si>
  <si>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</si>
  <si>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</si>
  <si>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</si>
  <si>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</si>
  <si>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</si>
  <si>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</si>
  <si>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</si>
  <si>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</si>
  <si>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</si>
  <si>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</si>
  <si>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</si>
  <si>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</si>
  <si>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</si>
  <si>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</si>
  <si>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</si>
  <si>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</si>
  <si>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</si>
  <si>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</si>
  <si>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</si>
  <si>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</si>
  <si>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</si>
  <si>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</si>
  <si>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</si>
  <si>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</si>
  <si>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</si>
  <si>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</si>
  <si>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</si>
  <si>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</si>
  <si>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</si>
  <si>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</si>
  <si>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</si>
  <si>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</si>
  <si>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</si>
  <si>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</si>
  <si>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</si>
  <si>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</si>
  <si>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</si>
  <si>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</si>
  <si>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</si>
  <si>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</si>
  <si>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</si>
  <si>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</si>
  <si>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</si>
  <si>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</si>
  <si>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</si>
  <si>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</si>
  <si>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</si>
  <si>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</si>
  <si>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</si>
  <si>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</si>
  <si>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</si>
  <si>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</si>
  <si>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</si>
  <si>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</si>
  <si>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</si>
  <si>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 ставка</t>
  </si>
  <si>
    <t>0,4ставки</t>
  </si>
  <si>
    <t>премия за месячник</t>
  </si>
  <si>
    <t>ост.на 01.07.</t>
  </si>
  <si>
    <t>июнь</t>
  </si>
  <si>
    <t xml:space="preserve">                    за июнь  2011 г. г.</t>
  </si>
  <si>
    <t>Смена вентиля Д 15 (7шт)</t>
  </si>
  <si>
    <t>Вентиль Д 15</t>
  </si>
  <si>
    <t>7шт</t>
  </si>
  <si>
    <t>Смена ламп (5шт)</t>
  </si>
  <si>
    <t>Лампа</t>
  </si>
  <si>
    <t>5шт</t>
  </si>
  <si>
    <t>Смена эл.провода (45мп)</t>
  </si>
  <si>
    <t>Эл.провод</t>
  </si>
  <si>
    <t>45мп</t>
  </si>
  <si>
    <t>Смена патрона (5шт)</t>
  </si>
  <si>
    <t>Патрон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</si>
</sst>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107</v>
      </c>
    </row>
    <row r="3" spans="2:13" ht="12.75">
      <c r="B3" s="1" t="s">
        <v>1</v>
      </c>
      <c r="C3" s="8" t="s">
        <v>106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3163.7</v>
      </c>
      <c r="F7" t="s">
        <v>91</v>
      </c>
      <c r="J7" s="15"/>
      <c r="K7" s="15" t="s">
        <v>68</v>
      </c>
      <c r="L7" s="21">
        <v>7</v>
      </c>
      <c r="M7" s="33">
        <f>L7*81.37*1.262</f>
        <v>718.82258</v>
      </c>
    </row>
    <row r="8" spans="1:13" ht="12.75">
      <c r="A8" t="s">
        <v>4</v>
      </c>
      <c r="E8">
        <v>820.7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591.1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4498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345.5</v>
      </c>
      <c r="F12" t="s">
        <v>91</v>
      </c>
      <c r="J12" s="16"/>
      <c r="K12" s="18" t="s">
        <v>72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33082.1</v>
      </c>
      <c r="J16" s="15" t="s">
        <v>78</v>
      </c>
      <c r="K16" s="26" t="s">
        <v>79</v>
      </c>
      <c r="L16" s="21">
        <v>4</v>
      </c>
      <c r="M16" s="33">
        <f>L16*81.37*1.262</f>
        <v>410.75576</v>
      </c>
    </row>
    <row r="17" spans="1:13" ht="12.75">
      <c r="A17" t="s">
        <v>11</v>
      </c>
      <c r="F17" s="5">
        <v>42823.67</v>
      </c>
      <c r="J17" s="16" t="s">
        <v>80</v>
      </c>
      <c r="K17" s="18" t="s">
        <v>81</v>
      </c>
      <c r="L17" s="23">
        <v>3.56</v>
      </c>
      <c r="M17" s="33">
        <f>L17*81.37*1.262</f>
        <v>365.57262640000005</v>
      </c>
    </row>
    <row r="18" spans="2:13" ht="12.75">
      <c r="B18" t="s">
        <v>12</v>
      </c>
      <c r="F18" s="9">
        <f>F17/F16</f>
        <v>1.2944664939650143</v>
      </c>
      <c r="J18" s="20"/>
      <c r="K18" s="27" t="s">
        <v>82</v>
      </c>
      <c r="L18" s="28">
        <f>SUM(L7:L17)</f>
        <v>18.56</v>
      </c>
      <c r="M18" s="34">
        <f>SUM(M7:M17)</f>
        <v>1905.9067264</v>
      </c>
    </row>
    <row r="19" spans="1:11" ht="12.75">
      <c r="A19" t="s">
        <v>101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42943.67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108</v>
      </c>
      <c r="L22" s="25">
        <v>5.67</v>
      </c>
      <c r="M22" s="33">
        <f>L22*81.37*1.15*1.262</f>
        <v>669.58323327</v>
      </c>
    </row>
    <row r="23" spans="10:13" ht="12.75">
      <c r="J23" s="20">
        <v>2</v>
      </c>
      <c r="K23" s="20" t="s">
        <v>111</v>
      </c>
      <c r="L23" s="25">
        <v>0.35</v>
      </c>
      <c r="M23" s="33">
        <f aca="true" t="shared" si="0" ref="M23:M35">L23*81.37*1.15*1.262</f>
        <v>41.332298349999995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114</v>
      </c>
      <c r="L24" s="25">
        <v>8.55</v>
      </c>
      <c r="M24" s="33">
        <f t="shared" si="0"/>
        <v>1009.6890025499999</v>
      </c>
    </row>
    <row r="25" spans="1:13" ht="12.75">
      <c r="A25" t="s">
        <v>16</v>
      </c>
      <c r="D25" t="s">
        <v>102</v>
      </c>
      <c r="F25" s="11">
        <v>5439.22</v>
      </c>
      <c r="J25" s="20">
        <v>4</v>
      </c>
      <c r="K25" s="20" t="s">
        <v>117</v>
      </c>
      <c r="L25" s="25">
        <v>1.95</v>
      </c>
      <c r="M25" s="33">
        <f t="shared" si="0"/>
        <v>230.27994795</v>
      </c>
    </row>
    <row r="26" spans="1:13" ht="12.75">
      <c r="A26" t="s">
        <v>17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24</v>
      </c>
      <c r="B31">
        <v>591.1</v>
      </c>
      <c r="C31" t="s">
        <v>19</v>
      </c>
      <c r="D31" s="5">
        <v>2.3</v>
      </c>
      <c r="E31" t="s">
        <v>20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26</v>
      </c>
      <c r="B33">
        <v>4498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>
        <v>13</v>
      </c>
      <c r="K34" s="20"/>
      <c r="L34" s="25"/>
      <c r="M34" s="33">
        <f t="shared" si="0"/>
        <v>0</v>
      </c>
    </row>
    <row r="35" spans="1:13" ht="12.75">
      <c r="A35" s="6" t="s">
        <v>27</v>
      </c>
      <c r="D35" t="s">
        <v>103</v>
      </c>
      <c r="J35" s="20">
        <v>14</v>
      </c>
      <c r="K35" s="20"/>
      <c r="L35" s="25"/>
      <c r="M35" s="33">
        <f t="shared" si="0"/>
        <v>0</v>
      </c>
    </row>
    <row r="36" spans="2:13" ht="12.75">
      <c r="B36">
        <v>345.5</v>
      </c>
      <c r="C36" t="s">
        <v>19</v>
      </c>
      <c r="D36" s="5">
        <v>6.17</v>
      </c>
      <c r="E36" t="s">
        <v>20</v>
      </c>
      <c r="F36" s="11">
        <v>1810.21</v>
      </c>
      <c r="J36" s="20"/>
      <c r="K36" s="30" t="s">
        <v>82</v>
      </c>
      <c r="L36" s="28">
        <f>SUM(L22:L35)</f>
        <v>16.52</v>
      </c>
      <c r="M36" s="34">
        <f>SUM(M22:M35)</f>
        <v>1950.88448212</v>
      </c>
    </row>
    <row r="37" ht="12.75">
      <c r="K37" s="1" t="s">
        <v>86</v>
      </c>
    </row>
    <row r="38" spans="1:13" ht="12.75">
      <c r="A38" t="s">
        <v>28</v>
      </c>
      <c r="D38" t="s">
        <v>104</v>
      </c>
      <c r="F38" s="5">
        <v>300</v>
      </c>
      <c r="J38" s="22" t="s">
        <v>59</v>
      </c>
      <c r="K38" s="22"/>
      <c r="L38" s="22" t="s">
        <v>87</v>
      </c>
      <c r="M38" s="22" t="s">
        <v>65</v>
      </c>
    </row>
    <row r="39" spans="1:13" ht="12.75">
      <c r="A39" s="7" t="s">
        <v>29</v>
      </c>
      <c r="B39" s="7"/>
      <c r="C39" s="7" t="s">
        <v>30</v>
      </c>
      <c r="D39" s="7"/>
      <c r="J39" s="23" t="s">
        <v>60</v>
      </c>
      <c r="K39" s="23" t="s">
        <v>61</v>
      </c>
      <c r="L39" s="23"/>
      <c r="M39" s="23" t="s">
        <v>88</v>
      </c>
    </row>
    <row r="40" spans="2:13" ht="12.75">
      <c r="B40">
        <v>3163.7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 t="s">
        <v>109</v>
      </c>
      <c r="L40" s="25" t="s">
        <v>110</v>
      </c>
      <c r="M40" s="25">
        <v>945</v>
      </c>
    </row>
    <row r="41" spans="1:13" ht="12.75">
      <c r="A41" s="4" t="s">
        <v>56</v>
      </c>
      <c r="F41" s="32">
        <f>F25+F36+F38+F40</f>
        <v>7549.43</v>
      </c>
      <c r="J41" s="20">
        <v>2</v>
      </c>
      <c r="K41" s="20" t="s">
        <v>112</v>
      </c>
      <c r="L41" s="25" t="s">
        <v>113</v>
      </c>
      <c r="M41" s="25">
        <v>28.4</v>
      </c>
    </row>
    <row r="42" spans="1:13" ht="12.75">
      <c r="A42" s="4" t="s">
        <v>31</v>
      </c>
      <c r="J42" s="20">
        <v>3</v>
      </c>
      <c r="K42" s="20" t="s">
        <v>115</v>
      </c>
      <c r="L42" s="25" t="s">
        <v>116</v>
      </c>
      <c r="M42" s="25">
        <v>144</v>
      </c>
    </row>
    <row r="43" spans="10:13" ht="12.75">
      <c r="J43" s="20">
        <v>4</v>
      </c>
      <c r="K43" s="20" t="s">
        <v>118</v>
      </c>
      <c r="L43" s="25" t="s">
        <v>113</v>
      </c>
      <c r="M43" s="25">
        <v>55</v>
      </c>
    </row>
    <row r="44" spans="1:13" ht="12.75">
      <c r="A44" t="s">
        <v>32</v>
      </c>
      <c r="C44" s="13"/>
      <c r="D44" s="45"/>
      <c r="E44" s="13"/>
      <c r="F44" s="11"/>
      <c r="J44" s="20">
        <v>5</v>
      </c>
      <c r="K44" s="20"/>
      <c r="L44" s="25"/>
      <c r="M44" s="25"/>
    </row>
    <row r="45" spans="2:13" ht="12.75">
      <c r="B45">
        <v>3163.7</v>
      </c>
      <c r="C45" t="s">
        <v>91</v>
      </c>
      <c r="D45" s="36"/>
      <c r="E45">
        <v>76.53</v>
      </c>
      <c r="F45" s="11">
        <v>2297</v>
      </c>
      <c r="J45" s="20">
        <v>7</v>
      </c>
      <c r="K45" s="20"/>
      <c r="L45" s="25"/>
      <c r="M45" s="25"/>
    </row>
    <row r="46" spans="1:13" ht="12.75">
      <c r="A46" t="s">
        <v>33</v>
      </c>
      <c r="J46" s="20">
        <v>8</v>
      </c>
      <c r="K46" s="20"/>
      <c r="L46" s="25"/>
      <c r="M46" s="25"/>
    </row>
    <row r="47" spans="2:13" ht="12.75">
      <c r="B47">
        <v>3163.7</v>
      </c>
      <c r="C47" t="s">
        <v>91</v>
      </c>
      <c r="D47" s="36"/>
      <c r="E47">
        <v>28.05</v>
      </c>
      <c r="F47" s="11">
        <v>901</v>
      </c>
      <c r="J47" s="20">
        <v>9</v>
      </c>
      <c r="K47" s="20"/>
      <c r="L47" s="25"/>
      <c r="M47" s="25"/>
    </row>
    <row r="48" spans="1:13" ht="12.75">
      <c r="A48" t="s">
        <v>34</v>
      </c>
      <c r="J48" s="20">
        <v>10</v>
      </c>
      <c r="K48" s="20"/>
      <c r="L48" s="25"/>
      <c r="M48" s="25"/>
    </row>
    <row r="49" spans="2:13" ht="12.75">
      <c r="B49">
        <f>F49/D49</f>
        <v>351</v>
      </c>
      <c r="C49" t="s">
        <v>35</v>
      </c>
      <c r="D49" s="5">
        <v>2.73</v>
      </c>
      <c r="E49" t="s">
        <v>20</v>
      </c>
      <c r="F49" s="5">
        <v>958.23</v>
      </c>
      <c r="J49" s="20">
        <v>11</v>
      </c>
      <c r="K49" s="20"/>
      <c r="L49" s="25"/>
      <c r="M49" s="25"/>
    </row>
    <row r="50" spans="1:13" ht="12.75">
      <c r="A50" t="s">
        <v>36</v>
      </c>
      <c r="J50" s="20">
        <v>12</v>
      </c>
      <c r="K50" s="20"/>
      <c r="L50" s="25"/>
      <c r="M50" s="25"/>
    </row>
    <row r="51" spans="2:13" ht="12.75">
      <c r="B51">
        <v>820.7</v>
      </c>
      <c r="C51" t="s">
        <v>19</v>
      </c>
      <c r="D51" s="5">
        <v>0.06</v>
      </c>
      <c r="E51" t="s">
        <v>20</v>
      </c>
      <c r="F51" s="11">
        <f>B51*D51</f>
        <v>49.242000000000004</v>
      </c>
      <c r="J51" s="20"/>
      <c r="K51" s="20"/>
      <c r="L51" s="31" t="s">
        <v>89</v>
      </c>
      <c r="M51" s="28">
        <f>SUM(M40:M50)</f>
        <v>1172.4</v>
      </c>
    </row>
    <row r="52" spans="1:6" ht="12.75">
      <c r="A52" t="s">
        <v>37</v>
      </c>
      <c r="B52">
        <v>3163.7</v>
      </c>
      <c r="C52" t="s">
        <v>19</v>
      </c>
      <c r="D52" s="5">
        <v>0.05</v>
      </c>
      <c r="E52" t="s">
        <v>20</v>
      </c>
      <c r="F52" s="11">
        <f>B52*D52</f>
        <v>158.185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SUM(F44:F54)</f>
        <v>4363.657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3163.7</v>
      </c>
      <c r="F59" s="37">
        <f>C59/D59*E59</f>
        <v>2094.155185643406</v>
      </c>
    </row>
    <row r="60" spans="1:6" ht="12.75">
      <c r="A60" t="s">
        <v>42</v>
      </c>
      <c r="C60">
        <v>132077</v>
      </c>
      <c r="D60">
        <v>219205.2</v>
      </c>
      <c r="E60">
        <v>3163.7</v>
      </c>
      <c r="F60" s="37">
        <f>C60/D60*E60</f>
        <v>1906.2139260382505</v>
      </c>
    </row>
    <row r="61" spans="1:6" ht="12.75">
      <c r="A61" t="s">
        <v>43</v>
      </c>
      <c r="F61" s="5">
        <v>1950.88</v>
      </c>
    </row>
    <row r="62" spans="1:6" ht="12.75">
      <c r="A62" t="s">
        <v>98</v>
      </c>
      <c r="F62" s="5"/>
    </row>
    <row r="63" spans="2:6" ht="12.75">
      <c r="B63">
        <v>3163.7</v>
      </c>
      <c r="C63" t="s">
        <v>19</v>
      </c>
      <c r="D63" s="5">
        <v>0.05</v>
      </c>
      <c r="E63" t="s">
        <v>20</v>
      </c>
      <c r="F63" s="11">
        <f>B63*D63</f>
        <v>158.185</v>
      </c>
    </row>
    <row r="64" spans="1:6" ht="12.75">
      <c r="A64" t="s">
        <v>44</v>
      </c>
      <c r="F64" s="5">
        <v>1172.4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3163.7</v>
      </c>
      <c r="C67" t="s">
        <v>19</v>
      </c>
      <c r="D67" s="11">
        <v>0.19</v>
      </c>
      <c r="E67" t="s">
        <v>20</v>
      </c>
      <c r="F67" s="11">
        <f>B67*D67</f>
        <v>601.103</v>
      </c>
    </row>
    <row r="68" spans="1:6" ht="12.75">
      <c r="A68" s="4" t="s">
        <v>47</v>
      </c>
      <c r="B68" s="10"/>
      <c r="C68" s="10"/>
      <c r="F68" s="32">
        <f>SUM(F59:F67)</f>
        <v>7882.937111681657</v>
      </c>
    </row>
    <row r="70" ht="12.75">
      <c r="A70" s="4" t="s">
        <v>48</v>
      </c>
    </row>
    <row r="71" spans="1:6" ht="12.75">
      <c r="A71" t="s">
        <v>49</v>
      </c>
      <c r="B71">
        <v>3163.7</v>
      </c>
      <c r="C71" t="s">
        <v>91</v>
      </c>
      <c r="F71" s="11">
        <v>475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3163.7</v>
      </c>
      <c r="C74" t="s">
        <v>19</v>
      </c>
      <c r="D74" s="11">
        <v>0.71</v>
      </c>
      <c r="E74" t="s">
        <v>20</v>
      </c>
      <c r="F74" s="11">
        <f>B74*D74</f>
        <v>2246.227</v>
      </c>
    </row>
    <row r="75" spans="1:6" ht="12.75">
      <c r="A75" s="4" t="s">
        <v>51</v>
      </c>
      <c r="F75" s="32">
        <f>F71+F74</f>
        <v>2721.227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3163.7</v>
      </c>
      <c r="C79" t="s">
        <v>19</v>
      </c>
      <c r="D79" s="11">
        <v>1.64</v>
      </c>
      <c r="E79" t="s">
        <v>20</v>
      </c>
      <c r="F79" s="5">
        <f>B79*D79</f>
        <v>5188.467999999999</v>
      </c>
    </row>
    <row r="80" spans="1:9" ht="12.75">
      <c r="A80" s="4" t="s">
        <v>54</v>
      </c>
      <c r="F80" s="8">
        <f>SUM(F79)</f>
        <v>5188.467999999999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27705.719111681654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2">
        <f>F82*0.8%</f>
        <v>221.64575289345325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5">
        <f>F82+F84</f>
        <v>27927.364864575105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105</v>
      </c>
    </row>
    <row r="88" spans="1:6" ht="12.75">
      <c r="A88" s="13"/>
      <c r="B88" s="41">
        <v>40695</v>
      </c>
      <c r="C88" s="42">
        <v>42143</v>
      </c>
      <c r="D88" s="23">
        <v>42944</v>
      </c>
      <c r="E88" s="23">
        <v>27927</v>
      </c>
      <c r="F88" s="44">
        <f>C88+D88-E88</f>
        <v>57160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2011-02-26T16:08:55Z</cp:lastPrinted>
  <dcterms:created xsi:type="dcterms:W3CDTF">2008-08-18T07:30:19Z</dcterms:created>
  <dcterms:modified xsi:type="dcterms:W3CDTF">2011-09-20T10:33:58Z</dcterms:modified>
  <cp:category/>
  <cp:version/>
  <cp:contentType/>
  <cp:contentStatus/>
</cp:coreProperties>
</file>