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<sst xmlns="http://schemas.openxmlformats.org/spreadsheetml/2006/main" count="153" uniqueCount="111">
  <si>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</si>
  <si>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</si>
  <si>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</si>
  <si>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</si>
  <si>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</si>
  <si>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</si>
  <si>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</si>
  <si>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</si>
  <si>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</si>
  <si>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</si>
  <si>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</si>
  <si>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</si>
  <si>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</si>
  <si>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</si>
  <si>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</si>
  <si>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</si>
  <si>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</si>
  <si>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</si>
  <si>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</si>
  <si>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</si>
  <si>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</si>
  <si>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</si>
  <si>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</si>
  <si>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</si>
  <si>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</si>
  <si>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</si>
  <si>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</si>
  <si>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</si>
  <si>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</si>
  <si>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</si>
  <si>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</si>
  <si>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</si>
  <si>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</si>
  <si>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</si>
  <si>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</si>
  <si>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</si>
  <si>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</si>
  <si>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</si>
  <si>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</si>
  <si>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</si>
  <si>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</si>
  <si>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</si>
  <si>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</si>
  <si>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</si>
  <si>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</si>
  <si>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</si>
  <si>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</si>
  <si>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</si>
  <si>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</si>
  <si>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</si>
  <si>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</si>
  <si>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</si>
  <si>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</si>
  <si>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</si>
  <si>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</si>
  <si>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</si>
  <si>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</si>
  <si>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</si>
  <si>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</si>
  <si>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</si>
  <si>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</si>
  <si>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</si>
  <si>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</si>
  <si>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</si>
  <si>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</si>
  <si>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</si>
  <si>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</si>
  <si>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</si>
  <si>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</si>
  <si>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</si>
  <si>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</si>
  <si>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</si>
  <si>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</si>
  <si>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</si>
  <si>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</si>
  <si>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</si>
  <si>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</si>
  <si>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</si>
  <si>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</si>
  <si>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</si>
  <si>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</si>
  <si>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</si>
  <si>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</si>
  <si>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</si>
  <si>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</si>
  <si>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</si>
  <si>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</si>
  <si>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</si>
  <si>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</si>
  <si>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</si>
  <si>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</si>
  <si>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</si>
  <si>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</si>
  <si>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</si>
  <si>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</si>
  <si>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</si>
  <si>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</si>
  <si>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</si>
  <si>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</si>
  <si>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</si>
  <si>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</si>
  <si>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</si>
  <si>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0,6 ставки</t>
  </si>
  <si>
    <t>0,2 ставки</t>
  </si>
  <si>
    <t>ост.на 01.08.</t>
  </si>
  <si>
    <t>июль</t>
  </si>
  <si>
    <t xml:space="preserve">                    за июль 2011 г.</t>
  </si>
  <si>
    <t>Смена сгона Д 20 (1шт)</t>
  </si>
  <si>
    <t>Сгон Д 20</t>
  </si>
  <si>
    <t>1шт</t>
  </si>
  <si>
    <t>Смена смесителя без душ.сетки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</si>
</sst>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1579.8</v>
      </c>
      <c r="F7" t="s">
        <v>92</v>
      </c>
      <c r="J7" s="15"/>
      <c r="K7" s="15" t="s">
        <v>69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620</v>
      </c>
      <c r="F10" t="s">
        <v>92</v>
      </c>
      <c r="J10" s="16"/>
      <c r="K10" s="18" t="s">
        <v>74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2429</v>
      </c>
      <c r="F11" t="s">
        <v>92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190</v>
      </c>
      <c r="F12" t="s">
        <v>92</v>
      </c>
      <c r="J12" s="16"/>
      <c r="K12" s="18" t="s">
        <v>73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14392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11664.1</v>
      </c>
      <c r="J17" s="16" t="s">
        <v>81</v>
      </c>
      <c r="K17" s="18" t="s">
        <v>82</v>
      </c>
      <c r="L17" s="23">
        <v>2.95</v>
      </c>
      <c r="M17" s="34">
        <f>L17*81.37*1.262</f>
        <v>302.93237300000004</v>
      </c>
    </row>
    <row r="18" spans="2:13" ht="12.75">
      <c r="B18" t="s">
        <v>12</v>
      </c>
      <c r="F18" s="9">
        <f>F17/F16</f>
        <v>0.8104571984435798</v>
      </c>
      <c r="J18" s="20"/>
      <c r="K18" s="27" t="s">
        <v>83</v>
      </c>
      <c r="L18" s="28">
        <f>SUM(L7:L17)</f>
        <v>7.95</v>
      </c>
      <c r="M18" s="35">
        <f>SUM(M7:M17)</f>
        <v>816.3770730000001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11664.1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0.28</v>
      </c>
      <c r="M22" s="34">
        <f aca="true" t="shared" si="0" ref="M22:M31">L22*81.37*1.15*1.262</f>
        <v>33.065838680000006</v>
      </c>
    </row>
    <row r="23" spans="10:13" ht="12.75">
      <c r="J23" s="20">
        <v>2</v>
      </c>
      <c r="K23" s="20" t="s">
        <v>110</v>
      </c>
      <c r="L23" s="25">
        <v>2</v>
      </c>
      <c r="M23" s="34">
        <f t="shared" si="0"/>
        <v>236.18456199999997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D25" t="s">
        <v>102</v>
      </c>
      <c r="F25" s="11">
        <v>3263.53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5">
        <f>SUM(L22:L31)</f>
        <v>2.2800000000000002</v>
      </c>
      <c r="M32" s="35">
        <f>SUM(M22:M31)</f>
        <v>269.25040068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1" t="s">
        <v>87</v>
      </c>
    </row>
    <row r="34" spans="10:13" ht="12.75">
      <c r="J34" s="22" t="s">
        <v>60</v>
      </c>
      <c r="K34" s="22"/>
      <c r="L34" s="22" t="s">
        <v>88</v>
      </c>
      <c r="M34" s="22" t="s">
        <v>66</v>
      </c>
    </row>
    <row r="35" spans="1:13" ht="12.75">
      <c r="A35" s="6" t="s">
        <v>28</v>
      </c>
      <c r="D35" t="s">
        <v>103</v>
      </c>
      <c r="J35" s="23" t="s">
        <v>61</v>
      </c>
      <c r="K35" s="23" t="s">
        <v>62</v>
      </c>
      <c r="L35" s="23"/>
      <c r="M35" s="23" t="s">
        <v>89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905.11</v>
      </c>
      <c r="J36" s="20">
        <v>1</v>
      </c>
      <c r="K36" s="20" t="s">
        <v>108</v>
      </c>
      <c r="L36" s="25" t="s">
        <v>109</v>
      </c>
      <c r="M36" s="25">
        <v>15</v>
      </c>
    </row>
    <row r="37" spans="10:13" ht="12.75">
      <c r="J37" s="20">
        <v>2</v>
      </c>
      <c r="K37" s="20"/>
      <c r="L37" s="25"/>
      <c r="M37" s="25"/>
    </row>
    <row r="38" spans="1:13" ht="12.75">
      <c r="A38" t="s">
        <v>29</v>
      </c>
      <c r="J38" s="20">
        <v>3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4</v>
      </c>
      <c r="K39" s="20"/>
      <c r="L39" s="25"/>
      <c r="M39" s="25"/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5</v>
      </c>
      <c r="K40" s="20"/>
      <c r="L40" s="25"/>
      <c r="M40" s="25"/>
    </row>
    <row r="41" spans="1:13" ht="12.75">
      <c r="A41" s="4" t="s">
        <v>57</v>
      </c>
      <c r="F41" s="33">
        <f>F25+F36+F40</f>
        <v>4168.64</v>
      </c>
      <c r="J41" s="20">
        <v>6</v>
      </c>
      <c r="K41" s="20"/>
      <c r="L41" s="25"/>
      <c r="M41" s="25"/>
    </row>
    <row r="42" spans="1:13" ht="12.75">
      <c r="A42" s="4" t="s">
        <v>32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33</v>
      </c>
      <c r="C44" s="13"/>
      <c r="D44" s="45"/>
      <c r="E44" s="13"/>
      <c r="F44" s="11"/>
      <c r="J44" s="20">
        <v>9</v>
      </c>
      <c r="K44" s="20"/>
      <c r="L44" s="25"/>
      <c r="M44" s="25"/>
    </row>
    <row r="45" spans="2:13" ht="12.75">
      <c r="B45">
        <v>1579.8</v>
      </c>
      <c r="C45" t="s">
        <v>92</v>
      </c>
      <c r="D45" s="36"/>
      <c r="E45">
        <v>76.53</v>
      </c>
      <c r="F45" s="11">
        <v>1147</v>
      </c>
      <c r="J45" s="20">
        <v>10</v>
      </c>
      <c r="K45" s="20"/>
      <c r="L45" s="25"/>
      <c r="M45" s="25"/>
    </row>
    <row r="46" spans="1:13" ht="12.75">
      <c r="A46" t="s">
        <v>34</v>
      </c>
      <c r="J46" s="20">
        <v>11</v>
      </c>
      <c r="K46" s="20"/>
      <c r="L46" s="25"/>
      <c r="M46" s="25"/>
    </row>
    <row r="47" spans="2:13" ht="12.75">
      <c r="B47">
        <v>1579.8</v>
      </c>
      <c r="C47" t="s">
        <v>92</v>
      </c>
      <c r="D47" s="36"/>
      <c r="E47">
        <v>28.05</v>
      </c>
      <c r="F47" s="11">
        <v>450</v>
      </c>
      <c r="J47" s="20"/>
      <c r="K47" s="20"/>
      <c r="L47" s="31" t="s">
        <v>90</v>
      </c>
      <c r="M47" s="35">
        <f>SUM(M36:M46)</f>
        <v>15</v>
      </c>
    </row>
    <row r="48" ht="12.75">
      <c r="A48" t="s">
        <v>35</v>
      </c>
    </row>
    <row r="49" spans="2:6" ht="12.75">
      <c r="B49">
        <f>F49/D49</f>
        <v>186</v>
      </c>
      <c r="C49" t="s">
        <v>36</v>
      </c>
      <c r="D49" s="5">
        <v>2.73</v>
      </c>
      <c r="E49" t="s">
        <v>21</v>
      </c>
      <c r="F49" s="5">
        <v>507.78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SUM(F44:F54)</f>
        <v>2104.7799999999997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1579.8</v>
      </c>
      <c r="F59" s="37">
        <f>C59/D59*E59</f>
        <v>1079.0239282644754</v>
      </c>
    </row>
    <row r="60" spans="1:6" ht="12.75">
      <c r="A60" t="s">
        <v>43</v>
      </c>
      <c r="C60">
        <v>113233</v>
      </c>
      <c r="D60">
        <v>219205.2</v>
      </c>
      <c r="E60">
        <v>1579.8</v>
      </c>
      <c r="F60" s="37">
        <f>C60/D60*E60</f>
        <v>816.064096107209</v>
      </c>
    </row>
    <row r="61" spans="1:6" ht="12.75">
      <c r="A61" t="s">
        <v>44</v>
      </c>
      <c r="F61" s="5">
        <v>269.25</v>
      </c>
    </row>
    <row r="62" spans="1:6" ht="12.75">
      <c r="A62" t="s">
        <v>99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15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0.19</v>
      </c>
      <c r="E67" t="s">
        <v>21</v>
      </c>
      <c r="F67" s="11">
        <f>B67*D67</f>
        <v>300.162</v>
      </c>
    </row>
    <row r="68" spans="1:6" ht="12.75">
      <c r="A68" s="4" t="s">
        <v>48</v>
      </c>
      <c r="B68" s="10"/>
      <c r="C68" s="10"/>
      <c r="F68" s="33">
        <f>SUM(F59:F67)</f>
        <v>2558.4900243716843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1579.8</v>
      </c>
      <c r="C71" t="s">
        <v>92</v>
      </c>
      <c r="F71" s="11">
        <v>284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1579.8</v>
      </c>
      <c r="C74" t="s">
        <v>20</v>
      </c>
      <c r="D74" s="11">
        <v>0.6</v>
      </c>
      <c r="E74" t="s">
        <v>21</v>
      </c>
      <c r="F74" s="11">
        <f>B74*D74</f>
        <v>947.8799999999999</v>
      </c>
    </row>
    <row r="75" spans="1:6" ht="12.75">
      <c r="A75" s="4" t="s">
        <v>52</v>
      </c>
      <c r="F75" s="33">
        <f>F71+F74</f>
        <v>1231.8799999999999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1579.8</v>
      </c>
      <c r="C79" t="s">
        <v>20</v>
      </c>
      <c r="D79" s="11">
        <v>1.56</v>
      </c>
      <c r="E79" t="s">
        <v>21</v>
      </c>
      <c r="F79" s="11">
        <f>B79*D79</f>
        <v>2464.488</v>
      </c>
    </row>
    <row r="80" spans="1:9" ht="12.75">
      <c r="A80" s="4" t="s">
        <v>55</v>
      </c>
      <c r="F80" s="8">
        <f>SUM(F79)</f>
        <v>2464.488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12528.278024371682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3">
        <f>F82*0.8%</f>
        <v>100.22622419497347</v>
      </c>
    </row>
    <row r="86" spans="1:6" ht="15">
      <c r="A86" s="12" t="s">
        <v>59</v>
      </c>
      <c r="B86" s="12"/>
      <c r="C86" s="12"/>
      <c r="D86" s="12"/>
      <c r="E86" s="12"/>
      <c r="F86" s="32">
        <f>F82+F84</f>
        <v>12628.504248566656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104</v>
      </c>
    </row>
    <row r="88" spans="1:6" ht="12.75">
      <c r="A88" s="13"/>
      <c r="B88" s="41">
        <v>40725</v>
      </c>
      <c r="C88" s="42">
        <v>-49078</v>
      </c>
      <c r="D88" s="23">
        <v>11664</v>
      </c>
      <c r="E88" s="23">
        <v>12629</v>
      </c>
      <c r="F88" s="44">
        <f>C88+D88-E88</f>
        <v>-50043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2011-10-11T12:02:20Z</dcterms:modified>
  <cp:category/>
  <cp:version/>
  <cp:contentType/>
  <cp:contentStatus/>
</cp:coreProperties>
</file>