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<sst xmlns="http://schemas.openxmlformats.org/spreadsheetml/2006/main" count="160" uniqueCount="108">
  <si>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</si>
  <si>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</si>
  <si>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</si>
  <si>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</si>
  <si>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</si>
  <si>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</si>
  <si>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</si>
  <si>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</si>
  <si>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</si>
  <si>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</si>
  <si>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</si>
  <si>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</si>
  <si>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</si>
  <si>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</si>
  <si>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</si>
  <si>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</si>
  <si>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</si>
  <si>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</si>
  <si>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</si>
  <si>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</si>
  <si>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</si>
  <si>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</si>
  <si>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</si>
  <si>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</si>
  <si>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</si>
  <si>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</si>
  <si>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</si>
  <si>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</si>
  <si>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</si>
  <si>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</si>
  <si>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</si>
  <si>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</si>
  <si>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</si>
  <si>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</si>
  <si>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</si>
  <si>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</si>
  <si>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</si>
  <si>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</si>
  <si>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</si>
  <si>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</si>
  <si>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</si>
  <si>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</si>
  <si>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</si>
  <si>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</si>
  <si>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</si>
  <si>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</si>
  <si>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</si>
  <si>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</si>
  <si>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</si>
  <si>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</si>
  <si>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</si>
  <si>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</si>
  <si>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</si>
  <si>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</si>
  <si>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</si>
  <si>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</si>
  <si>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</si>
  <si>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</si>
  <si>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</si>
  <si>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</si>
  <si>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</si>
  <si>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</si>
  <si>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</si>
  <si>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</si>
  <si>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</si>
  <si>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</si>
  <si>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</si>
  <si>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</si>
  <si>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</si>
  <si>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</si>
  <si>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</si>
  <si>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</si>
  <si>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</si>
  <si>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</si>
  <si>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</si>
  <si>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</si>
  <si>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</si>
  <si>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</si>
  <si>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</si>
  <si>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</si>
  <si>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</si>
  <si>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</si>
  <si>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</si>
  <si>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</si>
  <si>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</si>
  <si>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</si>
  <si>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</si>
  <si>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</si>
  <si>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</si>
  <si>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</si>
  <si>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</si>
  <si>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</si>
  <si>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</si>
  <si>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</si>
  <si>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</si>
  <si>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</si>
  <si>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</si>
  <si>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</si>
  <si>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</si>
  <si>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</si>
  <si>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</si>
  <si>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</si>
  <si>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</si>
  <si>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</si>
  <si>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ост.на 01.03.</t>
  </si>
  <si>
    <t>февраль</t>
  </si>
  <si>
    <t xml:space="preserve">                    за февраль 2011 г.</t>
  </si>
  <si>
    <t>0,4 ставки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</si>
</sst>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E89" sqref="E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106</v>
      </c>
    </row>
    <row r="3" spans="2:13" ht="12.75">
      <c r="B3" s="1" t="s">
        <v>1</v>
      </c>
      <c r="C3" s="8" t="s">
        <v>105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1315</v>
      </c>
      <c r="F7" t="s">
        <v>93</v>
      </c>
      <c r="J7" s="15"/>
      <c r="K7" s="15" t="s">
        <v>70</v>
      </c>
      <c r="L7" s="21">
        <v>2</v>
      </c>
      <c r="M7" s="34">
        <f>L7*81.377*1.262</f>
        <v>205.395548</v>
      </c>
    </row>
    <row r="8" spans="1:13" ht="12.75">
      <c r="A8" t="s">
        <v>4</v>
      </c>
      <c r="E8">
        <v>696</v>
      </c>
      <c r="F8" t="s">
        <v>93</v>
      </c>
      <c r="J8" s="16"/>
      <c r="K8" s="16" t="s">
        <v>71</v>
      </c>
      <c r="L8" s="23">
        <v>0</v>
      </c>
      <c r="M8" s="34">
        <f>L8*81.377*1.262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286</v>
      </c>
      <c r="F10" t="s">
        <v>93</v>
      </c>
      <c r="J10" s="16"/>
      <c r="K10" s="18" t="s">
        <v>75</v>
      </c>
      <c r="L10" s="23">
        <v>0</v>
      </c>
      <c r="M10" s="34">
        <f>L10*81.377*1.262</f>
        <v>0</v>
      </c>
    </row>
    <row r="11" spans="1:13" ht="12.75">
      <c r="A11" t="s">
        <v>7</v>
      </c>
      <c r="E11">
        <v>2478</v>
      </c>
      <c r="F11" t="s">
        <v>93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86</v>
      </c>
      <c r="F12" t="s">
        <v>93</v>
      </c>
      <c r="J12" s="16"/>
      <c r="K12" s="18" t="s">
        <v>74</v>
      </c>
      <c r="L12" s="23">
        <v>3</v>
      </c>
      <c r="M12" s="34">
        <f>L12*81.377*1.262</f>
        <v>308.09332199999994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L15*81.377*1.262</f>
        <v>0</v>
      </c>
    </row>
    <row r="16" spans="1:13" ht="12.75">
      <c r="A16" s="2" t="s">
        <v>10</v>
      </c>
      <c r="F16" s="11">
        <v>13255.2</v>
      </c>
      <c r="J16" s="15" t="s">
        <v>80</v>
      </c>
      <c r="K16" s="26" t="s">
        <v>81</v>
      </c>
      <c r="L16" s="21">
        <v>0</v>
      </c>
      <c r="M16" s="34">
        <f>L16*81.377*1.262</f>
        <v>0</v>
      </c>
    </row>
    <row r="17" spans="1:13" ht="12.75">
      <c r="A17" t="s">
        <v>11</v>
      </c>
      <c r="F17" s="5">
        <v>7793.82</v>
      </c>
      <c r="J17" s="16" t="s">
        <v>82</v>
      </c>
      <c r="K17" s="18" t="s">
        <v>83</v>
      </c>
      <c r="L17" s="23">
        <v>3.04</v>
      </c>
      <c r="M17" s="34">
        <f>L17*81.377*1.262</f>
        <v>312.20123295999997</v>
      </c>
    </row>
    <row r="18" spans="2:13" ht="12.75">
      <c r="B18" t="s">
        <v>12</v>
      </c>
      <c r="F18" s="9">
        <f>F17/F16</f>
        <v>0.5879820749592612</v>
      </c>
      <c r="J18" s="20"/>
      <c r="K18" s="27" t="s">
        <v>84</v>
      </c>
      <c r="L18" s="28">
        <f>SUM(L7:L17)</f>
        <v>8.04</v>
      </c>
      <c r="M18" s="35">
        <f>SUM(M7:M17)</f>
        <v>825.6901029599999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7793.82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/>
      <c r="M22" s="34">
        <f>L22*81.37*1.15*1.262</f>
        <v>0</v>
      </c>
    </row>
    <row r="23" spans="10:13" ht="12.75">
      <c r="J23" s="20"/>
      <c r="K23" s="30" t="s">
        <v>84</v>
      </c>
      <c r="L23" s="28">
        <v>0</v>
      </c>
      <c r="M23" s="34">
        <f>L23*81.377*1.342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D25" t="s">
        <v>107</v>
      </c>
      <c r="F25" s="11">
        <v>2175.69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28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286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v>0</v>
      </c>
      <c r="J32" s="20"/>
      <c r="K32" s="20"/>
      <c r="L32" s="32" t="s">
        <v>92</v>
      </c>
      <c r="M32" s="35">
        <f>SUM(M31:M31)</f>
        <v>0</v>
      </c>
    </row>
    <row r="33" spans="1:6" ht="12.75">
      <c r="A33" s="5" t="s">
        <v>27</v>
      </c>
      <c r="B33">
        <v>2478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86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1315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1315</v>
      </c>
      <c r="C45" t="s">
        <v>93</v>
      </c>
      <c r="D45" s="37"/>
      <c r="E45">
        <v>76.53</v>
      </c>
      <c r="F45" s="11">
        <v>921</v>
      </c>
    </row>
    <row r="46" ht="12.75">
      <c r="A46" t="s">
        <v>34</v>
      </c>
    </row>
    <row r="47" spans="2:6" ht="12.75">
      <c r="B47">
        <v>1315</v>
      </c>
      <c r="C47" t="s">
        <v>93</v>
      </c>
      <c r="D47" s="37"/>
      <c r="E47">
        <v>28.05</v>
      </c>
      <c r="F47" s="11">
        <v>357</v>
      </c>
    </row>
    <row r="48" ht="12.75">
      <c r="A48" t="s">
        <v>35</v>
      </c>
    </row>
    <row r="49" spans="2:6" ht="12.75">
      <c r="B49">
        <f>F49/D49</f>
        <v>365</v>
      </c>
      <c r="C49" t="s">
        <v>36</v>
      </c>
      <c r="D49" s="5">
        <v>2.73</v>
      </c>
      <c r="E49" t="s">
        <v>21</v>
      </c>
      <c r="F49" s="5">
        <v>996.45</v>
      </c>
    </row>
    <row r="50" ht="12.75">
      <c r="A50" t="s">
        <v>37</v>
      </c>
    </row>
    <row r="51" spans="2:6" ht="12.75">
      <c r="B51">
        <v>696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1315</v>
      </c>
      <c r="C52" t="s">
        <v>20</v>
      </c>
      <c r="D52" s="5">
        <v>0</v>
      </c>
      <c r="E52" t="s">
        <v>21</v>
      </c>
      <c r="F52" s="5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2274.45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217941.1</v>
      </c>
      <c r="E59">
        <v>1315</v>
      </c>
      <c r="F59" s="38">
        <f>C59/D59*E59</f>
        <v>816.009073093602</v>
      </c>
    </row>
    <row r="60" spans="1:6" ht="12.75">
      <c r="A60" t="s">
        <v>43</v>
      </c>
      <c r="C60">
        <v>136909</v>
      </c>
      <c r="D60">
        <v>217941.1</v>
      </c>
      <c r="E60">
        <v>1315</v>
      </c>
      <c r="F60" s="38">
        <f>C60/D60*E60</f>
        <v>826.0733519285715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1315</v>
      </c>
      <c r="C63" t="s">
        <v>20</v>
      </c>
      <c r="D63" s="5">
        <v>0.05</v>
      </c>
      <c r="E63" t="s">
        <v>21</v>
      </c>
      <c r="F63" s="5">
        <f>B63*D63</f>
        <v>65.75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1315</v>
      </c>
      <c r="C67" t="s">
        <v>20</v>
      </c>
      <c r="D67" s="11">
        <v>0.22</v>
      </c>
      <c r="E67" t="s">
        <v>21</v>
      </c>
      <c r="F67" s="11">
        <f>B67*D67</f>
        <v>289.3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1997.1324250221735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1315</v>
      </c>
      <c r="C72" t="s">
        <v>93</v>
      </c>
      <c r="F72" s="11">
        <v>184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1315</v>
      </c>
      <c r="C75" t="s">
        <v>20</v>
      </c>
      <c r="D75" s="11">
        <v>0.51</v>
      </c>
      <c r="E75" t="s">
        <v>21</v>
      </c>
      <c r="F75" s="11">
        <f>B75*D75</f>
        <v>670.65</v>
      </c>
    </row>
    <row r="76" spans="1:6" ht="12.75">
      <c r="A76" s="4" t="s">
        <v>53</v>
      </c>
      <c r="F76" s="33">
        <f>F72+F75</f>
        <v>854.65</v>
      </c>
    </row>
    <row r="77" ht="12.75">
      <c r="F77" s="5"/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1315</v>
      </c>
      <c r="C80" t="s">
        <v>20</v>
      </c>
      <c r="D80" s="11">
        <v>1.79</v>
      </c>
      <c r="E80" t="s">
        <v>21</v>
      </c>
      <c r="F80" s="11">
        <f>B80*D80</f>
        <v>2353.85</v>
      </c>
      <c r="G80" s="7"/>
      <c r="H80" s="7"/>
      <c r="I80" s="7"/>
    </row>
    <row r="81" spans="1:6" ht="12.75">
      <c r="A81" s="4" t="s">
        <v>56</v>
      </c>
      <c r="F81" s="8">
        <f>SUM(F80)</f>
        <v>2353.85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9655.772425022173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77.24617940017738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9733.01860442235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104</v>
      </c>
    </row>
    <row r="89" spans="1:6" ht="12.75">
      <c r="A89" s="13"/>
      <c r="B89" s="42">
        <v>40575</v>
      </c>
      <c r="C89" s="43">
        <v>45112</v>
      </c>
      <c r="D89" s="23">
        <v>7794</v>
      </c>
      <c r="E89" s="23">
        <v>9733</v>
      </c>
      <c r="F89" s="45">
        <f>C89+D89-E89</f>
        <v>43173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2011-04-28T16:33:41Z</dcterms:modified>
  <cp:category/>
  <cp:version/>
  <cp:contentType/>
  <cp:contentStatus/>
</cp:coreProperties>
</file>