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<sst xmlns="http://schemas.openxmlformats.org/spreadsheetml/2006/main" count="166" uniqueCount="116">
  <si>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</si>
  <si>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</si>
  <si>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</si>
  <si>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</si>
  <si>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</si>
  <si>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</si>
  <si>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</si>
  <si>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</si>
  <si>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</si>
  <si>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</si>
  <si>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</si>
  <si>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</si>
  <si>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</si>
  <si>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</si>
  <si>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</si>
  <si>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</si>
  <si>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</si>
  <si>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</si>
  <si>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</si>
  <si>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</si>
  <si>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</si>
  <si>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</si>
  <si>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</si>
  <si>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</si>
  <si>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</si>
  <si>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</si>
  <si>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</si>
  <si>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</si>
  <si>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</si>
  <si>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</si>
  <si>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</si>
  <si>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</si>
  <si>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</si>
  <si>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</si>
  <si>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</si>
  <si>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</si>
  <si>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</si>
  <si>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</si>
  <si>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</si>
  <si>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</si>
  <si>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</si>
  <si>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</si>
  <si>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</si>
  <si>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</si>
  <si>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</si>
  <si>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</si>
  <si>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</si>
  <si>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</si>
  <si>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</si>
  <si>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</si>
  <si>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</si>
  <si>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</si>
  <si>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</si>
  <si>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</si>
  <si>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</si>
  <si>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</si>
  <si>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</si>
  <si>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</si>
  <si>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</si>
  <si>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</si>
  <si>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</si>
  <si>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</si>
  <si>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</si>
  <si>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</si>
  <si>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</si>
  <si>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</si>
  <si>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</si>
  <si>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</si>
  <si>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</si>
  <si>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</si>
  <si>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</si>
  <si>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</si>
  <si>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</si>
  <si>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</si>
  <si>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</si>
  <si>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</si>
  <si>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</si>
  <si>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</si>
  <si>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</si>
  <si>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</si>
  <si>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</si>
  <si>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</si>
  <si>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</si>
  <si>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</si>
  <si>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</si>
  <si>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</si>
  <si>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</si>
  <si>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</si>
  <si>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</si>
  <si>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</si>
  <si>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</si>
  <si>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</si>
  <si>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</si>
  <si>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</si>
  <si>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</si>
  <si>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</si>
  <si>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</si>
  <si>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</si>
  <si>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</si>
  <si>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</si>
  <si>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</si>
  <si>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</si>
  <si>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ост.на 01.02.</t>
  </si>
  <si>
    <t>январь</t>
  </si>
  <si>
    <t>2011 г.</t>
  </si>
  <si>
    <t xml:space="preserve">                    за январь  2011 г.</t>
  </si>
  <si>
    <t>Устройство врезки Д 15 (1шт)</t>
  </si>
  <si>
    <t>Врезка Д 15</t>
  </si>
  <si>
    <t>1шт</t>
  </si>
  <si>
    <t>Смена замка (1шт)</t>
  </si>
  <si>
    <t>Замок</t>
  </si>
  <si>
    <t>Сбивание сосулек</t>
  </si>
  <si>
    <t>Смена ламп (2шт)</t>
  </si>
  <si>
    <t>Лампа</t>
  </si>
  <si>
    <t>2шт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</si>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</sst>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105</v>
      </c>
    </row>
    <row r="3" spans="2:13" ht="12.75">
      <c r="B3" s="1" t="s">
        <v>1</v>
      </c>
      <c r="C3" s="8" t="s">
        <v>103</v>
      </c>
      <c r="D3" s="1" t="s">
        <v>104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1579.8</v>
      </c>
      <c r="F7" t="s">
        <v>94</v>
      </c>
      <c r="J7" s="15"/>
      <c r="K7" s="15" t="s">
        <v>70</v>
      </c>
      <c r="L7" s="21">
        <v>4</v>
      </c>
      <c r="M7" s="35">
        <f>L7*81.37*1.342</f>
        <v>436.79416000000003</v>
      </c>
    </row>
    <row r="8" spans="1:13" ht="12.75">
      <c r="A8" t="s">
        <v>4</v>
      </c>
      <c r="E8">
        <v>0</v>
      </c>
      <c r="F8" t="s">
        <v>94</v>
      </c>
      <c r="J8" s="16"/>
      <c r="K8" s="16" t="s">
        <v>71</v>
      </c>
      <c r="L8" s="23">
        <v>0</v>
      </c>
      <c r="M8" s="35">
        <f>L8*81.37*1.342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5"/>
    </row>
    <row r="10" spans="1:13" ht="12.75">
      <c r="A10" t="s">
        <v>6</v>
      </c>
      <c r="E10">
        <v>620</v>
      </c>
      <c r="F10" t="s">
        <v>94</v>
      </c>
      <c r="J10" s="16"/>
      <c r="K10" s="18" t="s">
        <v>75</v>
      </c>
      <c r="L10" s="23">
        <v>1</v>
      </c>
      <c r="M10" s="35">
        <f>L10*81.37*1.342</f>
        <v>109.19854000000001</v>
      </c>
    </row>
    <row r="11" spans="1:13" ht="12.75">
      <c r="A11" t="s">
        <v>7</v>
      </c>
      <c r="E11">
        <v>2429</v>
      </c>
      <c r="F11" t="s">
        <v>94</v>
      </c>
      <c r="J11" s="14">
        <v>3</v>
      </c>
      <c r="K11" s="17" t="s">
        <v>73</v>
      </c>
      <c r="L11" s="22"/>
      <c r="M11" s="35"/>
    </row>
    <row r="12" spans="1:13" ht="12.75">
      <c r="A12" t="s">
        <v>8</v>
      </c>
      <c r="E12">
        <v>190</v>
      </c>
      <c r="F12" t="s">
        <v>94</v>
      </c>
      <c r="J12" s="16"/>
      <c r="K12" s="18" t="s">
        <v>74</v>
      </c>
      <c r="L12" s="23">
        <v>2</v>
      </c>
      <c r="M12" s="35">
        <f>L12*81.37*1.342</f>
        <v>218.39708000000002</v>
      </c>
    </row>
    <row r="13" spans="10:13" ht="12.75">
      <c r="J13" s="20">
        <v>4</v>
      </c>
      <c r="K13" s="19" t="s">
        <v>76</v>
      </c>
      <c r="L13" s="25">
        <v>0</v>
      </c>
      <c r="M13" s="35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5"/>
    </row>
    <row r="15" spans="10:13" ht="12.75">
      <c r="J15" s="15" t="s">
        <v>78</v>
      </c>
      <c r="K15" s="26" t="s">
        <v>79</v>
      </c>
      <c r="L15" s="21">
        <v>0</v>
      </c>
      <c r="M15" s="35">
        <f>L15*81.37*1.342</f>
        <v>0</v>
      </c>
    </row>
    <row r="16" spans="1:13" ht="12.75">
      <c r="A16" s="2" t="s">
        <v>10</v>
      </c>
      <c r="F16" s="11">
        <v>14392</v>
      </c>
      <c r="J16" s="15" t="s">
        <v>80</v>
      </c>
      <c r="K16" s="26" t="s">
        <v>81</v>
      </c>
      <c r="L16" s="21">
        <v>0</v>
      </c>
      <c r="M16" s="35">
        <f>L16*81.37*1.342</f>
        <v>0</v>
      </c>
    </row>
    <row r="17" spans="1:13" ht="12.75">
      <c r="A17" t="s">
        <v>11</v>
      </c>
      <c r="F17" s="5">
        <v>11603.05</v>
      </c>
      <c r="J17" s="16" t="s">
        <v>82</v>
      </c>
      <c r="K17" s="18" t="s">
        <v>83</v>
      </c>
      <c r="L17" s="23">
        <v>2.33</v>
      </c>
      <c r="M17" s="35">
        <f>L17*81.37*1.342</f>
        <v>254.43259820000003</v>
      </c>
    </row>
    <row r="18" spans="2:13" ht="12.75">
      <c r="B18" t="s">
        <v>12</v>
      </c>
      <c r="F18" s="9">
        <f>F17/F16</f>
        <v>0.8062152584769315</v>
      </c>
      <c r="J18" s="20"/>
      <c r="K18" s="27" t="s">
        <v>84</v>
      </c>
      <c r="L18" s="28">
        <f>SUM(L7:L17)</f>
        <v>9.33</v>
      </c>
      <c r="M18" s="36">
        <f>SUM(M7:M17)</f>
        <v>1018.8223782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11603.05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106</v>
      </c>
      <c r="L22" s="25">
        <v>4.46</v>
      </c>
      <c r="M22" s="35">
        <f aca="true" t="shared" si="0" ref="M22:M31">L22*81.37*1.142</f>
        <v>414.4434484</v>
      </c>
    </row>
    <row r="23" spans="10:13" ht="12.75">
      <c r="J23" s="20">
        <v>2</v>
      </c>
      <c r="K23" s="20" t="s">
        <v>109</v>
      </c>
      <c r="L23" s="25">
        <v>1.07</v>
      </c>
      <c r="M23" s="35">
        <f t="shared" si="0"/>
        <v>99.4292578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111</v>
      </c>
      <c r="L24" s="25">
        <v>16</v>
      </c>
      <c r="M24" s="35">
        <f t="shared" si="0"/>
        <v>1486.79264</v>
      </c>
    </row>
    <row r="25" spans="1:13" ht="12.75">
      <c r="A25" t="s">
        <v>17</v>
      </c>
      <c r="F25" s="11">
        <v>3068.08</v>
      </c>
      <c r="J25" s="20">
        <v>4</v>
      </c>
      <c r="K25" s="20" t="s">
        <v>112</v>
      </c>
      <c r="L25" s="25">
        <v>0.14</v>
      </c>
      <c r="M25" s="35">
        <f t="shared" si="0"/>
        <v>13.009435600000002</v>
      </c>
    </row>
    <row r="26" spans="1:13" ht="12.75">
      <c r="A26" t="s">
        <v>18</v>
      </c>
      <c r="J26" s="20">
        <v>5</v>
      </c>
      <c r="K26" s="20"/>
      <c r="L26" s="25"/>
      <c r="M26" s="35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5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5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5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5">
        <f t="shared" si="0"/>
        <v>0</v>
      </c>
    </row>
    <row r="31" spans="1:13" ht="12.75">
      <c r="A31" s="5" t="s">
        <v>25</v>
      </c>
      <c r="B31">
        <v>620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5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/>
      <c r="L32" s="36">
        <f>SUM(L22:L31)</f>
        <v>21.67</v>
      </c>
      <c r="M32" s="36">
        <f>SUM(M22:M31)</f>
        <v>2013.6747818</v>
      </c>
    </row>
    <row r="33" spans="1:11" ht="12.75">
      <c r="A33" s="5" t="s">
        <v>27</v>
      </c>
      <c r="B33">
        <v>2429</v>
      </c>
      <c r="C33" t="s">
        <v>20</v>
      </c>
      <c r="D33" s="5">
        <v>0.42</v>
      </c>
      <c r="E33" t="s">
        <v>21</v>
      </c>
      <c r="F33" s="5">
        <v>0</v>
      </c>
      <c r="K33" s="31" t="s">
        <v>88</v>
      </c>
    </row>
    <row r="34" spans="10:13" ht="12.75">
      <c r="J34" s="22" t="s">
        <v>61</v>
      </c>
      <c r="K34" s="22"/>
      <c r="L34" s="22" t="s">
        <v>64</v>
      </c>
      <c r="M34" s="22" t="s">
        <v>67</v>
      </c>
    </row>
    <row r="35" spans="1:13" ht="12.75">
      <c r="A35" s="6" t="s">
        <v>28</v>
      </c>
      <c r="J35" s="23" t="s">
        <v>62</v>
      </c>
      <c r="K35" s="23" t="s">
        <v>63</v>
      </c>
      <c r="L35" s="23" t="s">
        <v>86</v>
      </c>
      <c r="M35" s="23" t="s">
        <v>68</v>
      </c>
    </row>
    <row r="36" spans="2:13" ht="12.75">
      <c r="B36">
        <v>190</v>
      </c>
      <c r="C36" t="s">
        <v>20</v>
      </c>
      <c r="D36" s="5">
        <v>6.17</v>
      </c>
      <c r="E36" t="s">
        <v>21</v>
      </c>
      <c r="F36" s="5">
        <v>826.94</v>
      </c>
      <c r="J36" s="20">
        <v>1</v>
      </c>
      <c r="K36" s="20"/>
      <c r="L36" s="36">
        <f>M36/60.97/1.142</f>
        <v>0</v>
      </c>
      <c r="M36" s="28">
        <v>0</v>
      </c>
    </row>
    <row r="37" ht="12.75">
      <c r="K37" s="1" t="s">
        <v>89</v>
      </c>
    </row>
    <row r="38" spans="1:13" ht="12.75">
      <c r="A38" t="s">
        <v>29</v>
      </c>
      <c r="J38" s="22" t="s">
        <v>61</v>
      </c>
      <c r="K38" s="22"/>
      <c r="L38" s="22" t="s">
        <v>90</v>
      </c>
      <c r="M38" s="22" t="s">
        <v>67</v>
      </c>
    </row>
    <row r="39" spans="1:13" ht="12.75">
      <c r="A39" s="7" t="s">
        <v>30</v>
      </c>
      <c r="B39" s="7"/>
      <c r="C39" s="7" t="s">
        <v>31</v>
      </c>
      <c r="D39" s="7"/>
      <c r="J39" s="23" t="s">
        <v>62</v>
      </c>
      <c r="K39" s="23" t="s">
        <v>63</v>
      </c>
      <c r="L39" s="23"/>
      <c r="M39" s="23" t="s">
        <v>91</v>
      </c>
    </row>
    <row r="40" spans="2:13" ht="12.75">
      <c r="B40">
        <v>1579.8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1</v>
      </c>
      <c r="K40" s="20" t="s">
        <v>107</v>
      </c>
      <c r="L40" s="25" t="s">
        <v>108</v>
      </c>
      <c r="M40" s="25">
        <v>15</v>
      </c>
    </row>
    <row r="41" spans="1:13" ht="12.75">
      <c r="A41" s="4" t="s">
        <v>58</v>
      </c>
      <c r="F41" s="34">
        <f>F25+F36+F40</f>
        <v>3895.02</v>
      </c>
      <c r="J41" s="20">
        <v>2</v>
      </c>
      <c r="K41" s="20" t="s">
        <v>110</v>
      </c>
      <c r="L41" s="25" t="s">
        <v>108</v>
      </c>
      <c r="M41" s="25">
        <v>132</v>
      </c>
    </row>
    <row r="42" spans="1:13" ht="12.75">
      <c r="A42" s="4" t="s">
        <v>32</v>
      </c>
      <c r="J42" s="20">
        <v>3</v>
      </c>
      <c r="K42" s="20" t="s">
        <v>113</v>
      </c>
      <c r="L42" s="25" t="s">
        <v>114</v>
      </c>
      <c r="M42" s="25">
        <v>11.36</v>
      </c>
    </row>
    <row r="43" spans="10:13" ht="12.75">
      <c r="J43" s="20">
        <v>4</v>
      </c>
      <c r="K43" s="20"/>
      <c r="L43" s="25"/>
      <c r="M43" s="25"/>
    </row>
    <row r="44" spans="1:13" ht="12.75">
      <c r="A44" t="s">
        <v>33</v>
      </c>
      <c r="J44" s="20">
        <v>5</v>
      </c>
      <c r="K44" s="20"/>
      <c r="L44" s="25"/>
      <c r="M44" s="25"/>
    </row>
    <row r="45" spans="2:13" ht="12.75">
      <c r="B45">
        <v>1579.8</v>
      </c>
      <c r="C45" t="s">
        <v>94</v>
      </c>
      <c r="D45" s="37"/>
      <c r="E45">
        <v>76.53</v>
      </c>
      <c r="F45" s="11">
        <v>319</v>
      </c>
      <c r="J45" s="20">
        <v>6</v>
      </c>
      <c r="K45" s="20"/>
      <c r="L45" s="25"/>
      <c r="M45" s="25"/>
    </row>
    <row r="46" spans="1:13" ht="12.75">
      <c r="A46" t="s">
        <v>34</v>
      </c>
      <c r="J46" s="20"/>
      <c r="K46" s="20"/>
      <c r="L46" s="32" t="s">
        <v>92</v>
      </c>
      <c r="M46" s="36">
        <f>SUM(M40:M45)</f>
        <v>158.36</v>
      </c>
    </row>
    <row r="47" spans="2:6" ht="12.75">
      <c r="B47">
        <v>1579.8</v>
      </c>
      <c r="C47" t="s">
        <v>94</v>
      </c>
      <c r="D47" s="37"/>
      <c r="E47">
        <v>28.05</v>
      </c>
      <c r="F47" s="11">
        <v>450</v>
      </c>
    </row>
    <row r="48" ht="12.75">
      <c r="A48" t="s">
        <v>35</v>
      </c>
    </row>
    <row r="49" spans="2:6" ht="12.75">
      <c r="B49">
        <f>F49/D49</f>
        <v>396</v>
      </c>
      <c r="C49" t="s">
        <v>36</v>
      </c>
      <c r="D49" s="5">
        <v>2.73</v>
      </c>
      <c r="E49" t="s">
        <v>21</v>
      </c>
      <c r="F49" s="5">
        <v>1081.08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1850.08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218626.3</v>
      </c>
      <c r="E59">
        <v>1579.8</v>
      </c>
      <c r="F59" s="38">
        <f>C59/D59*E59</f>
        <v>1138.627079175744</v>
      </c>
    </row>
    <row r="60" spans="1:6" ht="12.75">
      <c r="A60" t="s">
        <v>43</v>
      </c>
      <c r="C60">
        <v>141009</v>
      </c>
      <c r="D60">
        <v>218626.3</v>
      </c>
      <c r="E60">
        <v>1579.8</v>
      </c>
      <c r="F60" s="38">
        <f>C60/D60*E60</f>
        <v>1018.9351336046944</v>
      </c>
    </row>
    <row r="61" spans="1:6" ht="12.75">
      <c r="A61" t="s">
        <v>44</v>
      </c>
      <c r="F61" s="5">
        <v>2013.67</v>
      </c>
    </row>
    <row r="62" spans="1:6" ht="12.75">
      <c r="A62" t="s">
        <v>101</v>
      </c>
      <c r="F62" s="5"/>
    </row>
    <row r="63" spans="2:6" ht="12.75">
      <c r="B63">
        <v>1579.8</v>
      </c>
      <c r="C63" t="s">
        <v>20</v>
      </c>
      <c r="D63" s="5">
        <v>0.05</v>
      </c>
      <c r="E63" t="s">
        <v>21</v>
      </c>
      <c r="F63" s="5">
        <f>B63*D63</f>
        <v>78.99000000000001</v>
      </c>
    </row>
    <row r="64" spans="1:6" ht="12.75">
      <c r="A64" t="s">
        <v>45</v>
      </c>
      <c r="F64" s="5">
        <v>158.36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1579.8</v>
      </c>
      <c r="C67" t="s">
        <v>20</v>
      </c>
      <c r="D67" s="11">
        <v>0.19</v>
      </c>
      <c r="E67" t="s">
        <v>21</v>
      </c>
      <c r="F67" s="11">
        <f>B67*D67</f>
        <v>300.162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4708.744212780438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1579.8</v>
      </c>
      <c r="C72" t="s">
        <v>94</v>
      </c>
      <c r="F72" s="11">
        <v>205</v>
      </c>
    </row>
    <row r="73" spans="1:6" ht="12.75">
      <c r="A73" t="s">
        <v>52</v>
      </c>
      <c r="F73" s="5"/>
    </row>
    <row r="74" spans="1:6" ht="12.75">
      <c r="A74" s="7" t="s">
        <v>115</v>
      </c>
      <c r="F74" s="5"/>
    </row>
    <row r="75" spans="2:6" ht="12.75">
      <c r="B75">
        <v>1579.8</v>
      </c>
      <c r="C75" t="s">
        <v>20</v>
      </c>
      <c r="D75" s="11">
        <v>0.36</v>
      </c>
      <c r="E75" t="s">
        <v>21</v>
      </c>
      <c r="F75" s="11">
        <f>B75*D75</f>
        <v>568.728</v>
      </c>
    </row>
    <row r="76" spans="1:6" ht="12.75">
      <c r="A76" s="4" t="s">
        <v>53</v>
      </c>
      <c r="F76" s="34">
        <f>F72+F75</f>
        <v>773.728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1579.8</v>
      </c>
      <c r="C80" t="s">
        <v>20</v>
      </c>
      <c r="D80" s="11">
        <v>1.35</v>
      </c>
      <c r="E80" t="s">
        <v>21</v>
      </c>
      <c r="F80" s="11">
        <f>B80*D80</f>
        <v>2132.73</v>
      </c>
      <c r="G80" s="7"/>
      <c r="H80" s="7"/>
      <c r="I80" s="7"/>
    </row>
    <row r="81" spans="1:6" ht="12.75">
      <c r="A81" s="4" t="s">
        <v>56</v>
      </c>
      <c r="F81" s="8">
        <f>SUM(F80)</f>
        <v>2132.73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13360.302212780436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4">
        <f>F83*0.8%</f>
        <v>106.88241770224349</v>
      </c>
    </row>
    <row r="87" spans="1:6" ht="15">
      <c r="A87" s="12" t="s">
        <v>60</v>
      </c>
      <c r="B87" s="12"/>
      <c r="C87" s="12"/>
      <c r="D87" s="12"/>
      <c r="E87" s="12"/>
      <c r="F87" s="33">
        <f>F83+F85</f>
        <v>13467.18463048268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102</v>
      </c>
    </row>
    <row r="89" spans="1:6" ht="12.75">
      <c r="A89" s="13"/>
      <c r="B89" s="42">
        <v>40544</v>
      </c>
      <c r="C89" s="43">
        <v>-31339</v>
      </c>
      <c r="D89" s="23">
        <v>11603</v>
      </c>
      <c r="E89" s="23">
        <v>13467</v>
      </c>
      <c r="F89" s="45">
        <f>C89+D89-E89</f>
        <v>-33203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2011-04-04T13:28:04Z</dcterms:modified>
  <cp:category/>
  <cp:version/>
  <cp:contentType/>
  <cp:contentStatus/>
</cp:coreProperties>
</file>