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<sst xmlns="http://schemas.openxmlformats.org/spreadsheetml/2006/main" count="168" uniqueCount="123">
  <si>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</si>
  <si>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</si>
  <si>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</si>
  <si>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</si>
  <si>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</si>
  <si>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</si>
  <si>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</si>
  <si>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</si>
  <si>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</si>
  <si>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</si>
  <si>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</si>
  <si>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</si>
  <si>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</si>
  <si>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</si>
  <si>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</si>
  <si>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</si>
  <si>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</si>
  <si>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</si>
  <si>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</si>
  <si>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</si>
  <si>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</si>
  <si>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</si>
  <si>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</si>
  <si>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</si>
  <si>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</si>
  <si>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</si>
  <si>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</si>
  <si>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</si>
  <si>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</si>
  <si>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</si>
  <si>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</si>
  <si>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</si>
  <si>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</si>
  <si>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</si>
  <si>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</si>
  <si>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</si>
  <si>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</si>
  <si>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</si>
  <si>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</si>
  <si>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</si>
  <si>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</si>
  <si>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</si>
  <si>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</si>
  <si>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</si>
  <si>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</si>
  <si>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</si>
  <si>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</si>
  <si>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</si>
  <si>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</si>
  <si>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</si>
  <si>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</si>
  <si>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</si>
  <si>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</si>
  <si>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</si>
  <si>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</si>
  <si>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</si>
  <si>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</si>
  <si>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</si>
  <si>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</si>
  <si>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</si>
  <si>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</si>
  <si>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</si>
  <si>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</si>
  <si>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</si>
  <si>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</si>
  <si>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</si>
  <si>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</si>
  <si>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</si>
  <si>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</si>
  <si>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</si>
  <si>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</si>
  <si>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</si>
  <si>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</si>
  <si>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</si>
  <si>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</si>
  <si>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</si>
  <si>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</si>
  <si>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</si>
  <si>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</si>
  <si>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</si>
  <si>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</si>
  <si>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</si>
  <si>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</si>
  <si>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</si>
  <si>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</si>
  <si>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</si>
  <si>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</si>
  <si>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</si>
  <si>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</si>
  <si>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</si>
  <si>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</si>
  <si>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</si>
  <si>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</si>
  <si>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</si>
  <si>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</si>
  <si>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</si>
  <si>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</si>
  <si>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</si>
  <si>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</si>
  <si>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</si>
  <si>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</si>
  <si>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0,4 ставки</t>
  </si>
  <si>
    <t>0,3 ставки</t>
  </si>
  <si>
    <t>ост.на 01.10.</t>
  </si>
  <si>
    <t>за август-сентябрь</t>
  </si>
  <si>
    <t xml:space="preserve">                    за август-сентябрь  2011 г.</t>
  </si>
  <si>
    <t>Прочистка канализации</t>
  </si>
  <si>
    <t>Ремонт оконных переплетов п-д №4 (4шт)</t>
  </si>
  <si>
    <t>Остекленик (3,328м2)</t>
  </si>
  <si>
    <t>Стекло</t>
  </si>
  <si>
    <t>3,328м2</t>
  </si>
  <si>
    <t>Смена петель (8шт) оконных п-д№4</t>
  </si>
  <si>
    <t>Петли оконные</t>
  </si>
  <si>
    <t>8шт</t>
  </si>
  <si>
    <t>Смена оконных ручек (4шт)</t>
  </si>
  <si>
    <t>Ручки оконные</t>
  </si>
  <si>
    <t>4шт</t>
  </si>
  <si>
    <t>Смена ламп (5шт)</t>
  </si>
  <si>
    <t>Лампа</t>
  </si>
  <si>
    <t>5шт</t>
  </si>
  <si>
    <t>Смена выключателя (2шт)</t>
  </si>
  <si>
    <t>Выключатель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</si>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</sst>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2665.9</v>
      </c>
      <c r="F7" t="s">
        <v>90</v>
      </c>
      <c r="J7" s="15"/>
      <c r="K7" s="15" t="s">
        <v>67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679.8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264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1662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271</v>
      </c>
      <c r="F12" t="s">
        <v>90</v>
      </c>
      <c r="J12" s="16"/>
      <c r="K12" s="18" t="s">
        <v>71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53708.28</v>
      </c>
      <c r="J16" s="15" t="s">
        <v>77</v>
      </c>
      <c r="K16" s="26" t="s">
        <v>78</v>
      </c>
      <c r="L16" s="21">
        <v>10</v>
      </c>
      <c r="M16" s="33">
        <f>L16*81.37*1.262</f>
        <v>1026.8894</v>
      </c>
    </row>
    <row r="17" spans="1:13" ht="12.75">
      <c r="A17" t="s">
        <v>10</v>
      </c>
      <c r="F17" s="5">
        <v>58885.2</v>
      </c>
      <c r="J17" s="16" t="s">
        <v>79</v>
      </c>
      <c r="K17" s="18" t="s">
        <v>80</v>
      </c>
      <c r="L17" s="23">
        <v>9.34</v>
      </c>
      <c r="M17" s="33">
        <f>L17*81.37*1.262</f>
        <v>959.1146996</v>
      </c>
    </row>
    <row r="18" spans="2:13" ht="12.75">
      <c r="B18" t="s">
        <v>11</v>
      </c>
      <c r="F18" s="9">
        <f>F17/F16</f>
        <v>1.0963896069656298</v>
      </c>
      <c r="J18" s="20"/>
      <c r="K18" s="27" t="s">
        <v>81</v>
      </c>
      <c r="L18" s="28">
        <f>SUM(L7:L17)</f>
        <v>27.34</v>
      </c>
      <c r="M18" s="34">
        <f>SUM(M7:M17)</f>
        <v>2807.5156196</v>
      </c>
    </row>
    <row r="19" spans="1:11" ht="12.75">
      <c r="A19" t="s">
        <v>100</v>
      </c>
      <c r="F19" s="5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59125.2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47">
        <v>1</v>
      </c>
      <c r="K22" s="48" t="s">
        <v>106</v>
      </c>
      <c r="L22" s="23">
        <v>14.49</v>
      </c>
      <c r="M22" s="33">
        <f>L22*81.37*1.15*1.262</f>
        <v>1711.15715169</v>
      </c>
    </row>
    <row r="23" spans="10:13" ht="12.75">
      <c r="J23" s="46">
        <v>2</v>
      </c>
      <c r="K23" s="20" t="s">
        <v>107</v>
      </c>
      <c r="L23" s="35">
        <v>15.05</v>
      </c>
      <c r="M23" s="33">
        <f>L23*81.37*1.15*1.262</f>
        <v>1777.28882905</v>
      </c>
    </row>
    <row r="24" spans="1:13" ht="12.75">
      <c r="A24" s="4" t="s">
        <v>14</v>
      </c>
      <c r="B24" s="4"/>
      <c r="C24" s="4"/>
      <c r="D24" s="4"/>
      <c r="E24" s="4"/>
      <c r="F24" s="4"/>
      <c r="J24" s="46">
        <v>3</v>
      </c>
      <c r="K24" s="20" t="s">
        <v>108</v>
      </c>
      <c r="L24" s="35">
        <v>10.35</v>
      </c>
      <c r="M24" s="33">
        <f aca="true" t="shared" si="0" ref="M24:M29">L24*81.37*1.15*1.262</f>
        <v>1222.25510835</v>
      </c>
    </row>
    <row r="25" spans="1:13" ht="12.75">
      <c r="A25" t="s">
        <v>15</v>
      </c>
      <c r="D25" t="s">
        <v>101</v>
      </c>
      <c r="F25" s="11">
        <v>10878.44</v>
      </c>
      <c r="J25" s="46">
        <v>4</v>
      </c>
      <c r="K25" s="20" t="s">
        <v>111</v>
      </c>
      <c r="L25" s="35">
        <v>7.97</v>
      </c>
      <c r="M25" s="33">
        <f t="shared" si="0"/>
        <v>941.19547957</v>
      </c>
    </row>
    <row r="26" spans="1:13" ht="12.75">
      <c r="A26" t="s">
        <v>16</v>
      </c>
      <c r="J26" s="46">
        <v>5</v>
      </c>
      <c r="K26" s="20" t="s">
        <v>114</v>
      </c>
      <c r="L26" s="35">
        <v>1.31</v>
      </c>
      <c r="M26" s="33">
        <f t="shared" si="0"/>
        <v>154.70088811000002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46">
        <v>6</v>
      </c>
      <c r="K27" s="20" t="s">
        <v>117</v>
      </c>
      <c r="L27" s="35">
        <v>0.35</v>
      </c>
      <c r="M27" s="33">
        <f t="shared" si="0"/>
        <v>41.332298349999995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46">
        <v>7</v>
      </c>
      <c r="K28" s="20" t="s">
        <v>120</v>
      </c>
      <c r="L28" s="35">
        <v>0.48</v>
      </c>
      <c r="M28" s="33">
        <f t="shared" si="0"/>
        <v>56.684294879999996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46">
        <v>8</v>
      </c>
      <c r="K29" s="20"/>
      <c r="L29" s="35"/>
      <c r="M29" s="33">
        <f t="shared" si="0"/>
        <v>0</v>
      </c>
    </row>
    <row r="30" spans="1:13" ht="12.75">
      <c r="A30" t="s">
        <v>22</v>
      </c>
      <c r="J30" s="46">
        <v>9</v>
      </c>
      <c r="K30" s="20"/>
      <c r="L30" s="35"/>
      <c r="M30" s="33">
        <f>L30*81.37*1.15*1.262</f>
        <v>0</v>
      </c>
    </row>
    <row r="31" spans="1:13" ht="12.75">
      <c r="A31" s="5" t="s">
        <v>23</v>
      </c>
      <c r="B31">
        <v>264</v>
      </c>
      <c r="C31" t="s">
        <v>18</v>
      </c>
      <c r="D31" s="11">
        <v>2.3</v>
      </c>
      <c r="E31" t="s">
        <v>19</v>
      </c>
      <c r="F31" s="5">
        <v>0</v>
      </c>
      <c r="J31" s="46">
        <v>10</v>
      </c>
      <c r="K31" s="20"/>
      <c r="L31" s="35"/>
      <c r="M31" s="33">
        <f>L31*81.37*1.15*1.262</f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46">
        <v>11</v>
      </c>
      <c r="K32" s="20"/>
      <c r="L32" s="35"/>
      <c r="M32" s="33">
        <f>L32*81.37*1.15*1.262</f>
        <v>0</v>
      </c>
    </row>
    <row r="33" spans="1:13" ht="12.75">
      <c r="A33" s="5" t="s">
        <v>25</v>
      </c>
      <c r="B33">
        <v>1662</v>
      </c>
      <c r="C33" t="s">
        <v>18</v>
      </c>
      <c r="D33" s="5">
        <v>0.42</v>
      </c>
      <c r="E33" t="s">
        <v>19</v>
      </c>
      <c r="F33" s="5">
        <v>0</v>
      </c>
      <c r="J33" s="20"/>
      <c r="K33" s="30" t="s">
        <v>81</v>
      </c>
      <c r="L33" s="34">
        <f>SUM(L22:L32)</f>
        <v>50</v>
      </c>
      <c r="M33" s="34">
        <f>SUM(M22:M32)</f>
        <v>5904.614050000001</v>
      </c>
    </row>
    <row r="34" ht="12.75">
      <c r="K34" s="1" t="s">
        <v>85</v>
      </c>
    </row>
    <row r="35" spans="1:13" ht="12.75">
      <c r="A35" s="6" t="s">
        <v>26</v>
      </c>
      <c r="D35" t="s">
        <v>102</v>
      </c>
      <c r="J35" s="22" t="s">
        <v>58</v>
      </c>
      <c r="K35" s="22"/>
      <c r="L35" s="22" t="s">
        <v>86</v>
      </c>
      <c r="M35" s="22" t="s">
        <v>64</v>
      </c>
    </row>
    <row r="36" spans="2:13" ht="12.75">
      <c r="B36">
        <v>271</v>
      </c>
      <c r="C36" t="s">
        <v>18</v>
      </c>
      <c r="D36" s="5">
        <v>6.17</v>
      </c>
      <c r="E36" t="s">
        <v>19</v>
      </c>
      <c r="F36" s="5">
        <v>2715.32</v>
      </c>
      <c r="J36" s="23" t="s">
        <v>59</v>
      </c>
      <c r="K36" s="23" t="s">
        <v>60</v>
      </c>
      <c r="L36" s="23"/>
      <c r="M36" s="23" t="s">
        <v>87</v>
      </c>
    </row>
    <row r="37" spans="10:13" ht="12.75">
      <c r="J37" s="20">
        <v>1</v>
      </c>
      <c r="K37" s="20" t="s">
        <v>109</v>
      </c>
      <c r="L37" s="25" t="s">
        <v>110</v>
      </c>
      <c r="M37" s="25">
        <v>450</v>
      </c>
    </row>
    <row r="38" spans="1:13" ht="12.75">
      <c r="A38" t="s">
        <v>27</v>
      </c>
      <c r="J38" s="20">
        <v>2</v>
      </c>
      <c r="K38" s="20" t="s">
        <v>112</v>
      </c>
      <c r="L38" s="25" t="s">
        <v>113</v>
      </c>
      <c r="M38" s="25">
        <v>49.52</v>
      </c>
    </row>
    <row r="39" spans="1:13" ht="12.75">
      <c r="A39" s="7" t="s">
        <v>28</v>
      </c>
      <c r="B39" s="7"/>
      <c r="C39" s="7" t="s">
        <v>29</v>
      </c>
      <c r="D39" s="7"/>
      <c r="J39" s="20">
        <v>3</v>
      </c>
      <c r="K39" s="20" t="s">
        <v>115</v>
      </c>
      <c r="L39" s="25" t="s">
        <v>116</v>
      </c>
      <c r="M39" s="25">
        <v>40</v>
      </c>
    </row>
    <row r="40" spans="2:13" ht="12.75">
      <c r="B40">
        <v>2665.9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4</v>
      </c>
      <c r="K40" s="20" t="s">
        <v>118</v>
      </c>
      <c r="L40" s="25" t="s">
        <v>119</v>
      </c>
      <c r="M40" s="25">
        <v>28.4</v>
      </c>
    </row>
    <row r="41" spans="1:13" ht="12.75">
      <c r="A41" s="4" t="s">
        <v>55</v>
      </c>
      <c r="F41" s="32">
        <f>F25+F36+F40</f>
        <v>13593.76</v>
      </c>
      <c r="J41" s="20">
        <v>5</v>
      </c>
      <c r="K41" s="20" t="s">
        <v>121</v>
      </c>
      <c r="L41" s="25" t="s">
        <v>122</v>
      </c>
      <c r="M41" s="25">
        <v>51.4</v>
      </c>
    </row>
    <row r="42" spans="1:13" ht="12.75">
      <c r="A42" s="4" t="s">
        <v>30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31</v>
      </c>
      <c r="J44" s="20">
        <v>8</v>
      </c>
      <c r="K44" s="20"/>
      <c r="L44" s="25"/>
      <c r="M44" s="25"/>
    </row>
    <row r="45" spans="2:13" ht="12.75">
      <c r="B45">
        <v>2665.9</v>
      </c>
      <c r="C45" t="s">
        <v>90</v>
      </c>
      <c r="D45" s="36"/>
      <c r="E45">
        <v>76.53</v>
      </c>
      <c r="F45" s="11">
        <v>3732</v>
      </c>
      <c r="J45" s="20">
        <v>9</v>
      </c>
      <c r="K45" s="20"/>
      <c r="L45" s="25"/>
      <c r="M45" s="25"/>
    </row>
    <row r="46" spans="1:13" ht="12.75">
      <c r="A46" t="s">
        <v>32</v>
      </c>
      <c r="J46" s="20">
        <v>10</v>
      </c>
      <c r="K46" s="20"/>
      <c r="L46" s="25"/>
      <c r="M46" s="25"/>
    </row>
    <row r="47" spans="2:13" ht="12.75">
      <c r="B47">
        <v>2665.9</v>
      </c>
      <c r="C47" t="s">
        <v>90</v>
      </c>
      <c r="D47" s="36"/>
      <c r="E47">
        <v>28.05</v>
      </c>
      <c r="F47" s="11">
        <v>1448</v>
      </c>
      <c r="J47" s="20">
        <v>11</v>
      </c>
      <c r="K47" s="20"/>
      <c r="L47" s="25"/>
      <c r="M47" s="25"/>
    </row>
    <row r="48" spans="1:13" ht="12.75">
      <c r="A48" t="s">
        <v>33</v>
      </c>
      <c r="J48" s="20">
        <v>12</v>
      </c>
      <c r="K48" s="20"/>
      <c r="L48" s="25"/>
      <c r="M48" s="25"/>
    </row>
    <row r="49" spans="2:13" ht="12.75">
      <c r="B49">
        <f>F49/D49</f>
        <v>650</v>
      </c>
      <c r="C49" t="s">
        <v>34</v>
      </c>
      <c r="D49" s="5">
        <v>2.73</v>
      </c>
      <c r="E49" t="s">
        <v>19</v>
      </c>
      <c r="F49" s="5">
        <v>1774.5</v>
      </c>
      <c r="J49" s="20"/>
      <c r="K49" s="20"/>
      <c r="L49" s="31" t="s">
        <v>88</v>
      </c>
      <c r="M49" s="34">
        <f>SUM(M37:M48)</f>
        <v>619.3199999999999</v>
      </c>
    </row>
    <row r="50" ht="12.75">
      <c r="A50" t="s">
        <v>35</v>
      </c>
    </row>
    <row r="51" spans="2:6" ht="12.75">
      <c r="B51">
        <v>1246</v>
      </c>
      <c r="C51" t="s">
        <v>18</v>
      </c>
      <c r="D51" s="5">
        <v>0.06</v>
      </c>
      <c r="E51" t="s">
        <v>19</v>
      </c>
      <c r="F51" s="5">
        <f>B51*D51</f>
        <v>74.75999999999999</v>
      </c>
    </row>
    <row r="52" spans="1:6" ht="12.75">
      <c r="A52" t="s">
        <v>36</v>
      </c>
      <c r="B52">
        <v>2665.9</v>
      </c>
      <c r="C52" t="s">
        <v>18</v>
      </c>
      <c r="D52" s="5">
        <v>0</v>
      </c>
      <c r="E52" t="s">
        <v>19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SUM(F45:F54)</f>
        <v>7029.26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2665.9</v>
      </c>
      <c r="F59" s="37">
        <f>C59/D59*E59</f>
        <v>3592.9933797190943</v>
      </c>
    </row>
    <row r="60" spans="1:6" ht="12.75">
      <c r="A60" t="s">
        <v>41</v>
      </c>
      <c r="C60">
        <v>230866</v>
      </c>
      <c r="D60">
        <v>219205.2</v>
      </c>
      <c r="E60">
        <v>2665.9</v>
      </c>
      <c r="F60" s="37">
        <f>C60/D60*E60</f>
        <v>2807.714732132267</v>
      </c>
    </row>
    <row r="61" spans="1:6" ht="12.75">
      <c r="A61" t="s">
        <v>42</v>
      </c>
      <c r="F61" s="11">
        <f>M33</f>
        <v>5904.614050000001</v>
      </c>
    </row>
    <row r="62" spans="1:6" ht="12.75">
      <c r="A62" t="s">
        <v>97</v>
      </c>
      <c r="F62" s="5"/>
    </row>
    <row r="63" spans="2:6" ht="12.75">
      <c r="B63">
        <v>2665.9</v>
      </c>
      <c r="C63" t="s">
        <v>18</v>
      </c>
      <c r="D63" s="5">
        <v>0.1</v>
      </c>
      <c r="E63" t="s">
        <v>19</v>
      </c>
      <c r="F63" s="11">
        <f>B63*D63</f>
        <v>266.59000000000003</v>
      </c>
    </row>
    <row r="64" spans="1:6" ht="12.75">
      <c r="A64" t="s">
        <v>43</v>
      </c>
      <c r="F64" s="11">
        <f>M49</f>
        <v>619.3199999999999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2665.9</v>
      </c>
      <c r="C67" t="s">
        <v>18</v>
      </c>
      <c r="D67" s="11">
        <v>0.4</v>
      </c>
      <c r="E67" t="s">
        <v>19</v>
      </c>
      <c r="F67" s="11">
        <f>B67*D67</f>
        <v>1066.3600000000001</v>
      </c>
    </row>
    <row r="68" spans="1:6" ht="12.75">
      <c r="A68" s="4" t="s">
        <v>46</v>
      </c>
      <c r="B68" s="10"/>
      <c r="C68" s="10"/>
      <c r="F68" s="32">
        <f>SUM(F59:F67)</f>
        <v>14257.592161851364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2665.9</v>
      </c>
      <c r="C71" t="s">
        <v>90</v>
      </c>
      <c r="F71" s="11">
        <v>800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2665.9</v>
      </c>
      <c r="C74" t="s">
        <v>18</v>
      </c>
      <c r="D74" s="11">
        <v>1.17</v>
      </c>
      <c r="E74" t="s">
        <v>19</v>
      </c>
      <c r="F74" s="11">
        <f>B74*D74</f>
        <v>3119.103</v>
      </c>
    </row>
    <row r="75" spans="1:6" ht="12.75">
      <c r="A75" s="4" t="s">
        <v>50</v>
      </c>
      <c r="F75" s="32">
        <f>F71+F74</f>
        <v>3919.103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2665.9</v>
      </c>
      <c r="C79" t="s">
        <v>18</v>
      </c>
      <c r="D79" s="11">
        <v>3.08</v>
      </c>
      <c r="E79" t="s">
        <v>19</v>
      </c>
      <c r="F79" s="11">
        <f>B79*D79</f>
        <v>8210.972</v>
      </c>
    </row>
    <row r="80" spans="1:9" ht="12.75">
      <c r="A80" s="4" t="s">
        <v>53</v>
      </c>
      <c r="F80" s="32">
        <f>SUM(F79)</f>
        <v>8210.972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32">
        <f>F41+F55+F68+F75+F80</f>
        <v>47010.68716185137</v>
      </c>
    </row>
    <row r="83" ht="12.75">
      <c r="F83" s="5"/>
    </row>
    <row r="84" spans="1:6" ht="12.75">
      <c r="A84" s="1" t="s">
        <v>56</v>
      </c>
      <c r="B84" s="39">
        <v>0.008</v>
      </c>
      <c r="C84" s="1"/>
      <c r="D84" s="1"/>
      <c r="E84" s="1"/>
      <c r="F84" s="32">
        <f>F82*0.8%</f>
        <v>376.085497294811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8">
        <f>F82+F84</f>
        <v>47386.77265914618</v>
      </c>
    </row>
    <row r="87" spans="2:6" ht="12.75">
      <c r="B87" s="40" t="s">
        <v>93</v>
      </c>
      <c r="C87" s="41" t="s">
        <v>94</v>
      </c>
      <c r="D87" s="22" t="s">
        <v>95</v>
      </c>
      <c r="E87" s="22" t="s">
        <v>96</v>
      </c>
      <c r="F87" s="44" t="s">
        <v>103</v>
      </c>
    </row>
    <row r="88" spans="1:6" ht="12.75">
      <c r="A88" s="13"/>
      <c r="B88" s="42">
        <v>40787</v>
      </c>
      <c r="C88" s="43">
        <v>-33281</v>
      </c>
      <c r="D88" s="23">
        <v>59125</v>
      </c>
      <c r="E88" s="23">
        <v>47387</v>
      </c>
      <c r="F88" s="45">
        <f>C88+D88-E88</f>
        <v>-21543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2011-11-17T11:18:32Z</dcterms:modified>
  <cp:category/>
  <cp:version/>
  <cp:contentType/>
  <cp:contentStatus/>
</cp:coreProperties>
</file>