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<sst xmlns="http://schemas.openxmlformats.org/spreadsheetml/2006/main" count="151" uniqueCount="106">
  <si>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</si>
  <si>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</si>
  <si>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</si>
  <si>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</si>
  <si>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</si>
  <si>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</si>
  <si>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</si>
  <si>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</si>
  <si>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</si>
  <si>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</si>
  <si>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</si>
  <si>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</si>
  <si>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</si>
  <si>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</si>
  <si>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</si>
  <si>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</si>
  <si>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</si>
  <si>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</si>
  <si>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</si>
  <si>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</si>
  <si>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</si>
  <si>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</si>
  <si>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</si>
  <si>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</si>
  <si>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</si>
  <si>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</si>
  <si>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</si>
  <si>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</si>
  <si>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</si>
  <si>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</si>
  <si>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</si>
  <si>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</si>
  <si>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</si>
  <si>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</si>
  <si>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</si>
  <si>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</si>
  <si>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</si>
  <si>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</si>
  <si>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</si>
  <si>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</si>
  <si>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</si>
  <si>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</si>
  <si>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</si>
  <si>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</si>
  <si>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</si>
  <si>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</si>
  <si>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</si>
  <si>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</si>
  <si>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</si>
  <si>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</si>
  <si>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</si>
  <si>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</si>
  <si>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</si>
  <si>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</si>
  <si>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</si>
  <si>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</si>
  <si>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</si>
  <si>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</si>
  <si>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</si>
  <si>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</si>
  <si>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</si>
  <si>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</si>
  <si>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</si>
  <si>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</si>
  <si>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</si>
  <si>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</si>
  <si>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</si>
  <si>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</si>
  <si>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</si>
  <si>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</si>
  <si>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</si>
  <si>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</si>
  <si>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</si>
  <si>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</si>
  <si>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</si>
  <si>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</si>
  <si>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</si>
  <si>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</si>
  <si>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</si>
  <si>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</si>
  <si>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</si>
  <si>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</si>
  <si>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</si>
  <si>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</si>
  <si>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</si>
  <si>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</si>
  <si>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</si>
  <si>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</si>
  <si>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</si>
  <si>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</si>
  <si>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</si>
  <si>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</si>
  <si>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</si>
  <si>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</si>
  <si>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</si>
  <si>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</si>
  <si>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</si>
  <si>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</si>
  <si>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</si>
  <si>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</si>
  <si>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</si>
  <si>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</si>
  <si>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</si>
  <si>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ост.на 01.06</t>
  </si>
  <si>
    <t>май</t>
  </si>
  <si>
    <t xml:space="preserve">                    за май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</si>
</sst>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1315</v>
      </c>
      <c r="F7" t="s">
        <v>91</v>
      </c>
      <c r="J7" s="15"/>
      <c r="K7" s="15" t="s">
        <v>69</v>
      </c>
      <c r="L7" s="21">
        <v>0</v>
      </c>
      <c r="M7" s="33">
        <f>L7*81.377*1.262</f>
        <v>0</v>
      </c>
    </row>
    <row r="8" spans="1:13" ht="12.75">
      <c r="A8" t="s">
        <v>4</v>
      </c>
      <c r="E8">
        <v>696</v>
      </c>
      <c r="F8" t="s">
        <v>91</v>
      </c>
      <c r="J8" s="16"/>
      <c r="K8" s="16" t="s">
        <v>70</v>
      </c>
      <c r="L8" s="23">
        <v>0</v>
      </c>
      <c r="M8" s="33">
        <f>L8*81.377*1.262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286</v>
      </c>
      <c r="F10" t="s">
        <v>91</v>
      </c>
      <c r="J10" s="16"/>
      <c r="K10" s="18" t="s">
        <v>74</v>
      </c>
      <c r="L10" s="23">
        <v>0</v>
      </c>
      <c r="M10" s="33">
        <f>L10*81.377*1.262</f>
        <v>0</v>
      </c>
    </row>
    <row r="11" spans="1:13" ht="12.75">
      <c r="A11" t="s">
        <v>7</v>
      </c>
      <c r="E11">
        <v>2478</v>
      </c>
      <c r="F11" t="s">
        <v>91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86</v>
      </c>
      <c r="F12" t="s">
        <v>91</v>
      </c>
      <c r="J12" s="16"/>
      <c r="K12" s="18" t="s">
        <v>73</v>
      </c>
      <c r="L12" s="23">
        <v>3</v>
      </c>
      <c r="M12" s="33">
        <f>L12*81.377*1.262</f>
        <v>308.09332199999994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L15*81.377*1.262</f>
        <v>0</v>
      </c>
    </row>
    <row r="16" spans="1:13" ht="12.75">
      <c r="A16" s="2" t="s">
        <v>10</v>
      </c>
      <c r="F16" s="11">
        <v>13255.2</v>
      </c>
      <c r="J16" s="15" t="s">
        <v>79</v>
      </c>
      <c r="K16" s="26" t="s">
        <v>80</v>
      </c>
      <c r="L16" s="21">
        <v>0</v>
      </c>
      <c r="M16" s="33">
        <f>L16*81.377*1.262</f>
        <v>0</v>
      </c>
    </row>
    <row r="17" spans="1:13" ht="12.75">
      <c r="A17" t="s">
        <v>11</v>
      </c>
      <c r="F17" s="5">
        <v>10481.9</v>
      </c>
      <c r="J17" s="16" t="s">
        <v>81</v>
      </c>
      <c r="K17" s="18" t="s">
        <v>82</v>
      </c>
      <c r="L17" s="23">
        <v>3.96</v>
      </c>
      <c r="M17" s="33">
        <f>L17*81.377*1.262</f>
        <v>406.68318503999996</v>
      </c>
    </row>
    <row r="18" spans="2:13" ht="12.75">
      <c r="B18" t="s">
        <v>12</v>
      </c>
      <c r="F18" s="9">
        <f>F17/F16</f>
        <v>0.7907764499969823</v>
      </c>
      <c r="J18" s="20"/>
      <c r="K18" s="27" t="s">
        <v>83</v>
      </c>
      <c r="L18" s="28">
        <f>SUM(L7:L17)</f>
        <v>6.96</v>
      </c>
      <c r="M18" s="34">
        <f>SUM(M7:M17)</f>
        <v>714.7765070399998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10481.9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/>
      <c r="M22" s="33">
        <f>L22*81.37*1.15*1.262</f>
        <v>0</v>
      </c>
    </row>
    <row r="23" spans="10:13" ht="12.75">
      <c r="J23" s="20"/>
      <c r="K23" s="30" t="s">
        <v>83</v>
      </c>
      <c r="L23" s="28">
        <v>0</v>
      </c>
      <c r="M23" s="33">
        <f>L23*81.377*1.342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87</v>
      </c>
    </row>
    <row r="25" spans="1:13" ht="12.75">
      <c r="A25" t="s">
        <v>17</v>
      </c>
      <c r="D25" t="s">
        <v>102</v>
      </c>
      <c r="F25" s="11">
        <v>2175.69</v>
      </c>
      <c r="J25" s="22" t="s">
        <v>60</v>
      </c>
      <c r="K25" s="22"/>
      <c r="L25" s="22" t="s">
        <v>88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/>
      <c r="M26" s="23" t="s">
        <v>89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/>
      <c r="M27" s="25"/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90</v>
      </c>
      <c r="M28" s="34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286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v>0</v>
      </c>
    </row>
    <row r="33" spans="1:6" ht="12.75">
      <c r="A33" s="5" t="s">
        <v>27</v>
      </c>
      <c r="B33">
        <v>2478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86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1315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2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1315</v>
      </c>
      <c r="C45" t="s">
        <v>91</v>
      </c>
      <c r="D45" s="36"/>
      <c r="E45">
        <v>76.53</v>
      </c>
      <c r="F45" s="11">
        <v>917</v>
      </c>
    </row>
    <row r="46" ht="12.75">
      <c r="A46" t="s">
        <v>34</v>
      </c>
    </row>
    <row r="47" spans="2:6" ht="12.75">
      <c r="B47">
        <v>1315</v>
      </c>
      <c r="C47" t="s">
        <v>91</v>
      </c>
      <c r="D47" s="36"/>
      <c r="E47">
        <v>28.05</v>
      </c>
      <c r="F47" s="11">
        <v>356</v>
      </c>
    </row>
    <row r="48" ht="12.75">
      <c r="A48" t="s">
        <v>35</v>
      </c>
    </row>
    <row r="49" spans="2:6" ht="12.75">
      <c r="B49">
        <f>F49/D49</f>
        <v>217</v>
      </c>
      <c r="C49" t="s">
        <v>36</v>
      </c>
      <c r="D49" s="5">
        <v>2.73</v>
      </c>
      <c r="E49" t="s">
        <v>21</v>
      </c>
      <c r="F49" s="5">
        <v>592.41</v>
      </c>
    </row>
    <row r="50" ht="12.75">
      <c r="A50" t="s">
        <v>37</v>
      </c>
    </row>
    <row r="51" spans="2:6" ht="12.75">
      <c r="B51">
        <v>696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1315</v>
      </c>
      <c r="C52" t="s">
        <v>20</v>
      </c>
      <c r="D52" s="5">
        <v>0</v>
      </c>
      <c r="E52" t="s">
        <v>21</v>
      </c>
      <c r="F52" s="5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1865.4099999999999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217941.1</v>
      </c>
      <c r="E59">
        <v>1315</v>
      </c>
      <c r="F59" s="37">
        <f>C59/D59*E59</f>
        <v>901.5132070086826</v>
      </c>
    </row>
    <row r="60" spans="1:6" ht="12.75">
      <c r="A60" t="s">
        <v>43</v>
      </c>
      <c r="C60">
        <v>118433</v>
      </c>
      <c r="D60">
        <v>217941.1</v>
      </c>
      <c r="E60">
        <v>1315</v>
      </c>
      <c r="F60" s="37">
        <f>C60/D60*E60</f>
        <v>714.5939659843875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1315</v>
      </c>
      <c r="C63" t="s">
        <v>20</v>
      </c>
      <c r="D63" s="5">
        <v>0.05</v>
      </c>
      <c r="E63" t="s">
        <v>21</v>
      </c>
      <c r="F63" s="5">
        <f>B63*D63</f>
        <v>65.75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1315</v>
      </c>
      <c r="C67" t="s">
        <v>20</v>
      </c>
      <c r="D67" s="11">
        <v>0.21</v>
      </c>
      <c r="E67" t="s">
        <v>21</v>
      </c>
      <c r="F67" s="11">
        <f>B67*D67</f>
        <v>276.15</v>
      </c>
    </row>
    <row r="68" spans="1:6" ht="12.75">
      <c r="A68" s="4" t="s">
        <v>48</v>
      </c>
      <c r="B68" s="10"/>
      <c r="C68" s="10"/>
      <c r="F68" s="32">
        <f>SUM(F59:F67)</f>
        <v>1958.00717299307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1315</v>
      </c>
      <c r="C71" t="s">
        <v>91</v>
      </c>
      <c r="F71" s="11">
        <v>210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1315</v>
      </c>
      <c r="C74" t="s">
        <v>20</v>
      </c>
      <c r="D74" s="11">
        <v>0.5</v>
      </c>
      <c r="E74" t="s">
        <v>21</v>
      </c>
      <c r="F74" s="11">
        <f>B74*D74</f>
        <v>657.5</v>
      </c>
    </row>
    <row r="75" spans="1:6" ht="12.75">
      <c r="A75" s="4" t="s">
        <v>52</v>
      </c>
      <c r="F75" s="32">
        <f>F71+F74</f>
        <v>867.5</v>
      </c>
    </row>
    <row r="76" ht="12.75">
      <c r="F76" s="5"/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1315</v>
      </c>
      <c r="C79" t="s">
        <v>20</v>
      </c>
      <c r="D79" s="11">
        <v>1.21</v>
      </c>
      <c r="E79" t="s">
        <v>21</v>
      </c>
      <c r="F79" s="11">
        <f>B79*D79</f>
        <v>1591.1499999999999</v>
      </c>
    </row>
    <row r="80" spans="1:9" ht="12.75">
      <c r="A80" s="4" t="s">
        <v>55</v>
      </c>
      <c r="F80" s="8">
        <f>SUM(F79)</f>
        <v>1591.1499999999999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2">
        <f>F41+F55+F68+F75+F80</f>
        <v>8457.75717299307</v>
      </c>
    </row>
    <row r="83" ht="12.75">
      <c r="F83" s="5"/>
    </row>
    <row r="84" spans="1:6" ht="12.75">
      <c r="A84" s="1" t="s">
        <v>58</v>
      </c>
      <c r="B84" s="38">
        <v>0.008</v>
      </c>
      <c r="C84" s="1"/>
      <c r="D84" s="1"/>
      <c r="E84" s="1"/>
      <c r="F84" s="32">
        <f>F82*0.8%</f>
        <v>67.66205738394456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5">
        <f>F82+F84</f>
        <v>8525.419230377014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103</v>
      </c>
    </row>
    <row r="88" spans="1:6" ht="12.75">
      <c r="A88" s="13"/>
      <c r="B88" s="41">
        <v>40664</v>
      </c>
      <c r="C88" s="42">
        <v>58428</v>
      </c>
      <c r="D88" s="23">
        <v>10482</v>
      </c>
      <c r="E88" s="23">
        <v>8525</v>
      </c>
      <c r="F88" s="44">
        <f>C88+D88-E88</f>
        <v>60385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2011-07-23T12:22:34Z</dcterms:modified>
  <cp:category/>
  <cp:version/>
  <cp:contentType/>
  <cp:contentStatus/>
</cp:coreProperties>
</file>