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<sst xmlns="http://schemas.openxmlformats.org/spreadsheetml/2006/main" count="168" uniqueCount="122">
  <si>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</si>
  <si>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</si>
  <si>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</si>
  <si>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</si>
  <si>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</si>
  <si>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</si>
  <si>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</si>
  <si>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</si>
  <si>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</si>
  <si>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</si>
  <si>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</si>
  <si>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</si>
  <si>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</si>
  <si>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</si>
  <si>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</si>
  <si>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</si>
  <si>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</si>
  <si>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</si>
  <si>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</si>
  <si>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</si>
  <si>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</si>
  <si>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</si>
  <si>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</si>
  <si>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</si>
  <si>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</si>
  <si>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</si>
  <si>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</si>
  <si>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</si>
  <si>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</si>
  <si>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</si>
  <si>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</si>
  <si>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</si>
  <si>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</si>
  <si>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</si>
  <si>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</si>
  <si>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</si>
  <si>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</si>
  <si>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</si>
  <si>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</si>
  <si>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</si>
  <si>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</si>
  <si>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</si>
  <si>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</si>
  <si>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</si>
  <si>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</si>
  <si>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</si>
  <si>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</si>
  <si>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</si>
  <si>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</si>
  <si>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</si>
  <si>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</si>
  <si>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</si>
  <si>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</si>
  <si>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</si>
  <si>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</si>
  <si>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</si>
  <si>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</si>
  <si>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</si>
  <si>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</si>
  <si>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</si>
  <si>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</si>
  <si>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</si>
  <si>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</si>
  <si>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</si>
  <si>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</si>
  <si>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</si>
  <si>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</si>
  <si>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</si>
  <si>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</si>
  <si>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</si>
  <si>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</si>
  <si>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</si>
  <si>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</si>
  <si>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</si>
  <si>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</si>
  <si>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</si>
  <si>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</si>
  <si>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</si>
  <si>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</si>
  <si>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</si>
  <si>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</si>
  <si>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</si>
  <si>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</si>
  <si>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</si>
  <si>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</si>
  <si>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</si>
  <si>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</si>
  <si>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</si>
  <si>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</si>
  <si>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</si>
  <si>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</si>
  <si>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</si>
  <si>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</si>
  <si>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</si>
  <si>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</si>
  <si>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</si>
  <si>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</si>
  <si>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</si>
  <si>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</si>
  <si>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</si>
  <si>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</si>
  <si>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</si>
  <si>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</si>
  <si>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</si>
  <si>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премия за месячник</t>
  </si>
  <si>
    <t>ост.на 01.07.</t>
  </si>
  <si>
    <t>июнь</t>
  </si>
  <si>
    <t xml:space="preserve">                    за июнь  2011 г. г.</t>
  </si>
  <si>
    <t>Прочистка канализации</t>
  </si>
  <si>
    <t>Смена компакт бачка (1шт)</t>
  </si>
  <si>
    <t>Маслянная окраска эл.узла</t>
  </si>
  <si>
    <t>Краска</t>
  </si>
  <si>
    <t>1,25кг</t>
  </si>
  <si>
    <t>Воронка, отвод, труба.</t>
  </si>
  <si>
    <t>Лампа (2шт)</t>
  </si>
  <si>
    <t>Замена водосточных воронок</t>
  </si>
  <si>
    <t>Лампа</t>
  </si>
  <si>
    <t>2шт</t>
  </si>
  <si>
    <t>Ремонт эл.щита со сменой автомата (1шт)</t>
  </si>
  <si>
    <t>1шт</t>
  </si>
  <si>
    <t>Автомат 25 Амп</t>
  </si>
  <si>
    <t>Автомат 16 Амп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</si>
</sst>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2796.4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259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498</v>
      </c>
      <c r="F10" t="s">
        <v>91</v>
      </c>
      <c r="J10" s="16"/>
      <c r="K10" s="18" t="s">
        <v>73</v>
      </c>
      <c r="L10" s="23">
        <v>3</v>
      </c>
      <c r="M10" s="33">
        <f>L10*81.37*1.262</f>
        <v>308.06682</v>
      </c>
    </row>
    <row r="11" spans="1:13" ht="12.75">
      <c r="A11" t="s">
        <v>7</v>
      </c>
      <c r="E11">
        <v>3715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491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/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29272.03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27582.61</v>
      </c>
      <c r="J17" s="16" t="s">
        <v>80</v>
      </c>
      <c r="K17" s="18" t="s">
        <v>81</v>
      </c>
      <c r="L17" s="23">
        <v>5.41</v>
      </c>
      <c r="M17" s="33">
        <f>L17*81.37*1.262</f>
        <v>555.5471654</v>
      </c>
    </row>
    <row r="18" spans="2:13" ht="12.75">
      <c r="B18" t="s">
        <v>12</v>
      </c>
      <c r="F18" s="9">
        <f>F17/F16</f>
        <v>0.9422855196581857</v>
      </c>
      <c r="J18" s="20"/>
      <c r="K18" s="27" t="s">
        <v>82</v>
      </c>
      <c r="L18" s="28">
        <f>SUM(L7:L17)</f>
        <v>16.41</v>
      </c>
      <c r="M18" s="34">
        <f>SUM(M7:M17)</f>
        <v>1685.1255054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27582.61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1.61</v>
      </c>
      <c r="M22" s="33">
        <f>L22*81.37*1.15*1.262</f>
        <v>190.12857241</v>
      </c>
    </row>
    <row r="23" spans="10:13" ht="12.75">
      <c r="J23" s="20">
        <v>2</v>
      </c>
      <c r="K23" s="20" t="s">
        <v>109</v>
      </c>
      <c r="L23" s="25">
        <v>1</v>
      </c>
      <c r="M23" s="33">
        <f aca="true" t="shared" si="0" ref="M23:M33">L23*81.37*1.15*1.262</f>
        <v>118.09228099999999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3.22</v>
      </c>
      <c r="M24" s="33">
        <f t="shared" si="0"/>
        <v>380.25714482</v>
      </c>
    </row>
    <row r="25" spans="1:13" ht="12.75">
      <c r="A25" t="s">
        <v>17</v>
      </c>
      <c r="D25" t="s">
        <v>100</v>
      </c>
      <c r="F25" s="11">
        <v>3807.45</v>
      </c>
      <c r="J25" s="20">
        <v>4</v>
      </c>
      <c r="K25" s="20" t="s">
        <v>115</v>
      </c>
      <c r="L25" s="25">
        <v>8</v>
      </c>
      <c r="M25" s="33">
        <f t="shared" si="0"/>
        <v>944.7382479999999</v>
      </c>
    </row>
    <row r="26" spans="1:13" ht="12.75">
      <c r="A26" t="s">
        <v>18</v>
      </c>
      <c r="J26" s="20">
        <v>5</v>
      </c>
      <c r="K26" s="20" t="s">
        <v>114</v>
      </c>
      <c r="L26" s="25">
        <v>0.14</v>
      </c>
      <c r="M26" s="33">
        <f t="shared" si="0"/>
        <v>16.532919340000003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118</v>
      </c>
      <c r="L27" s="25">
        <v>4.83</v>
      </c>
      <c r="M27" s="33">
        <f t="shared" si="0"/>
        <v>570.3857172300001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18.8</v>
      </c>
      <c r="M34" s="34">
        <f>SUM(M22:M33)</f>
        <v>2220.1348828</v>
      </c>
    </row>
    <row r="35" spans="1:11" ht="12.75">
      <c r="A35" s="6" t="s">
        <v>28</v>
      </c>
      <c r="D35" t="s">
        <v>101</v>
      </c>
      <c r="K35" s="1" t="s">
        <v>86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29</v>
      </c>
      <c r="D38" t="s">
        <v>104</v>
      </c>
      <c r="F38" s="5">
        <v>500</v>
      </c>
      <c r="J38" s="20">
        <v>1</v>
      </c>
      <c r="K38" s="20" t="s">
        <v>111</v>
      </c>
      <c r="L38" s="25" t="s">
        <v>112</v>
      </c>
      <c r="M38" s="25">
        <v>112.5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113</v>
      </c>
      <c r="L39" s="25"/>
      <c r="M39" s="25">
        <v>1141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116</v>
      </c>
      <c r="L40" s="25" t="s">
        <v>117</v>
      </c>
      <c r="M40" s="25">
        <v>11.36</v>
      </c>
    </row>
    <row r="41" spans="1:13" ht="12.75">
      <c r="A41" s="4" t="s">
        <v>56</v>
      </c>
      <c r="F41" s="32">
        <f>F25+F36+F38+F40</f>
        <v>7022.77</v>
      </c>
      <c r="J41" s="20">
        <v>4</v>
      </c>
      <c r="K41" s="20" t="s">
        <v>120</v>
      </c>
      <c r="L41" s="25" t="s">
        <v>119</v>
      </c>
      <c r="M41" s="25">
        <v>35</v>
      </c>
    </row>
    <row r="42" spans="1:13" ht="12.75">
      <c r="A42" s="4" t="s">
        <v>32</v>
      </c>
      <c r="J42" s="20">
        <v>5</v>
      </c>
      <c r="K42" s="20" t="s">
        <v>121</v>
      </c>
      <c r="L42" s="25" t="s">
        <v>117</v>
      </c>
      <c r="M42" s="25">
        <v>66</v>
      </c>
    </row>
    <row r="43" spans="10:13" ht="12.75">
      <c r="J43" s="20">
        <v>6</v>
      </c>
      <c r="K43" s="20"/>
      <c r="L43" s="25"/>
      <c r="M43" s="25"/>
    </row>
    <row r="44" spans="1:13" ht="12.75">
      <c r="A44" t="s">
        <v>33</v>
      </c>
      <c r="J44" s="20">
        <v>7</v>
      </c>
      <c r="K44" s="20"/>
      <c r="L44" s="25"/>
      <c r="M44" s="25"/>
    </row>
    <row r="45" spans="2:13" ht="12.75">
      <c r="B45">
        <v>2796.4</v>
      </c>
      <c r="C45" t="s">
        <v>91</v>
      </c>
      <c r="D45" s="36"/>
      <c r="E45">
        <v>76.53</v>
      </c>
      <c r="F45" s="11">
        <v>1957</v>
      </c>
      <c r="J45" s="20">
        <v>8</v>
      </c>
      <c r="K45" s="20"/>
      <c r="L45" s="25"/>
      <c r="M45" s="25"/>
    </row>
    <row r="46" spans="1:13" ht="12.75">
      <c r="A46" t="s">
        <v>34</v>
      </c>
      <c r="J46" s="20">
        <v>9</v>
      </c>
      <c r="K46" s="20"/>
      <c r="L46" s="25"/>
      <c r="M46" s="25"/>
    </row>
    <row r="47" spans="2:13" ht="12.75">
      <c r="B47">
        <v>2796.4</v>
      </c>
      <c r="C47" t="s">
        <v>91</v>
      </c>
      <c r="D47" s="36"/>
      <c r="E47">
        <v>28.05</v>
      </c>
      <c r="F47" s="11">
        <v>755</v>
      </c>
      <c r="J47" s="20">
        <v>10</v>
      </c>
      <c r="K47" s="20"/>
      <c r="L47" s="25"/>
      <c r="M47" s="25"/>
    </row>
    <row r="48" spans="1:13" ht="12.75">
      <c r="A48" t="s">
        <v>35</v>
      </c>
      <c r="J48" s="20"/>
      <c r="K48" s="20"/>
      <c r="L48" s="31" t="s">
        <v>89</v>
      </c>
      <c r="M48" s="28">
        <f>SUM(M38:M47)</f>
        <v>1365.86</v>
      </c>
    </row>
    <row r="49" spans="2:6" ht="12.75">
      <c r="B49">
        <f>F49/D49</f>
        <v>361</v>
      </c>
      <c r="C49" t="s">
        <v>36</v>
      </c>
      <c r="D49" s="5">
        <v>2.73</v>
      </c>
      <c r="E49" t="s">
        <v>21</v>
      </c>
      <c r="F49" s="5">
        <v>985.53</v>
      </c>
    </row>
    <row r="50" ht="12.75">
      <c r="A50" t="s">
        <v>37</v>
      </c>
    </row>
    <row r="51" spans="2:6" ht="12.75">
      <c r="B51">
        <v>259</v>
      </c>
      <c r="C51" t="s">
        <v>20</v>
      </c>
      <c r="D51" s="5">
        <v>0.07</v>
      </c>
      <c r="E51" t="s">
        <v>21</v>
      </c>
      <c r="F51" s="5">
        <f>B51*D51</f>
        <v>18.130000000000003</v>
      </c>
    </row>
    <row r="52" spans="1:6" ht="12.75">
      <c r="A52" t="s">
        <v>38</v>
      </c>
      <c r="B52">
        <v>2796.4</v>
      </c>
      <c r="C52" t="s">
        <v>91</v>
      </c>
      <c r="D52" s="5">
        <v>0.01</v>
      </c>
      <c r="E52" t="s">
        <v>21</v>
      </c>
      <c r="F52" s="11">
        <f>B52*D52</f>
        <v>27.964000000000002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3743.624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2796.4</v>
      </c>
      <c r="F59" s="37">
        <f>C59/D59*E59</f>
        <v>1851.0274555530616</v>
      </c>
    </row>
    <row r="60" spans="1:6" ht="12.75">
      <c r="A60" t="s">
        <v>43</v>
      </c>
      <c r="C60">
        <v>132077</v>
      </c>
      <c r="D60">
        <v>219205.2</v>
      </c>
      <c r="E60">
        <v>2796.4</v>
      </c>
      <c r="F60" s="37">
        <f>C60/D60*E60</f>
        <v>1684.9058452992901</v>
      </c>
    </row>
    <row r="61" spans="1:6" ht="12.75">
      <c r="A61" t="s">
        <v>44</v>
      </c>
      <c r="F61" s="5">
        <v>2220.13</v>
      </c>
    </row>
    <row r="62" spans="1:6" ht="12.75">
      <c r="A62" t="s">
        <v>98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1365.86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0.19</v>
      </c>
      <c r="E67" t="s">
        <v>21</v>
      </c>
      <c r="F67" s="11">
        <f>B67*D67</f>
        <v>531.316</v>
      </c>
    </row>
    <row r="68" spans="1:6" ht="12.75">
      <c r="A68" s="4" t="s">
        <v>48</v>
      </c>
      <c r="B68" s="4"/>
      <c r="C68" s="10"/>
      <c r="F68" s="32">
        <f>SUM(F59:F67)</f>
        <v>7793.059300852351</v>
      </c>
    </row>
    <row r="70" ht="12.75">
      <c r="A70" s="4" t="s">
        <v>49</v>
      </c>
    </row>
    <row r="71" spans="1:6" ht="12.75">
      <c r="A71" t="s">
        <v>50</v>
      </c>
      <c r="B71">
        <v>2796.4</v>
      </c>
      <c r="C71" t="s">
        <v>91</v>
      </c>
      <c r="F71" s="11">
        <v>419</v>
      </c>
    </row>
    <row r="72" spans="1:6" ht="12.75">
      <c r="A72" t="s">
        <v>51</v>
      </c>
      <c r="F72" s="5"/>
    </row>
    <row r="73" spans="1:6" ht="12.75">
      <c r="A73" s="7" t="s">
        <v>102</v>
      </c>
      <c r="F73" s="5"/>
    </row>
    <row r="74" spans="2:6" ht="12.75">
      <c r="B74">
        <v>2796.4</v>
      </c>
      <c r="C74" t="s">
        <v>20</v>
      </c>
      <c r="D74" s="11">
        <v>0.63</v>
      </c>
      <c r="E74" t="s">
        <v>21</v>
      </c>
      <c r="F74" s="11">
        <f>B74*D74</f>
        <v>1761.732</v>
      </c>
    </row>
    <row r="75" spans="1:6" ht="12.75">
      <c r="A75" s="4" t="s">
        <v>52</v>
      </c>
      <c r="F75" s="32">
        <f>F71+F74</f>
        <v>2180.732</v>
      </c>
    </row>
    <row r="77" ht="12.75">
      <c r="A77" s="4" t="s">
        <v>53</v>
      </c>
    </row>
    <row r="78" spans="1:6" ht="12.75">
      <c r="A78" s="7" t="s">
        <v>103</v>
      </c>
      <c r="B78" s="7"/>
      <c r="C78" s="7"/>
      <c r="D78" s="7"/>
      <c r="E78" s="7"/>
      <c r="F78" s="7"/>
    </row>
    <row r="79" spans="2:6" ht="12.75">
      <c r="B79">
        <v>2796.4</v>
      </c>
      <c r="C79" t="s">
        <v>20</v>
      </c>
      <c r="D79" s="11">
        <v>1.61</v>
      </c>
      <c r="E79" t="s">
        <v>21</v>
      </c>
      <c r="F79" s="11">
        <f>B79*D79</f>
        <v>4502.204000000001</v>
      </c>
    </row>
    <row r="80" spans="1:9" ht="12.75">
      <c r="A80" s="4" t="s">
        <v>54</v>
      </c>
      <c r="F80" s="32">
        <f>SUM(F79)</f>
        <v>4502.204000000001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25242.389300852352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201.93911440681882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25444.32841525917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4" t="s">
        <v>105</v>
      </c>
    </row>
    <row r="88" spans="1:6" ht="12.75">
      <c r="A88" s="13"/>
      <c r="B88" s="41">
        <v>40695</v>
      </c>
      <c r="C88" s="42">
        <v>-203948</v>
      </c>
      <c r="D88" s="23">
        <v>27583</v>
      </c>
      <c r="E88" s="23">
        <v>25444</v>
      </c>
      <c r="F88" s="43">
        <f>C88+D88-E88</f>
        <v>-201809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2011-09-12T16:56:46Z</dcterms:modified>
  <cp:category/>
  <cp:version/>
  <cp:contentType/>
  <cp:contentStatus/>
</cp:coreProperties>
</file>