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<sst xmlns="http://schemas.openxmlformats.org/spreadsheetml/2006/main" count="183" uniqueCount="132">
  <si>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</si>
  <si>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</si>
  <si>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</si>
  <si>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</si>
  <si>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</si>
  <si>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</si>
  <si>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</si>
  <si>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</si>
  <si>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</si>
  <si>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</si>
  <si>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</si>
  <si>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</si>
  <si>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</si>
  <si>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</si>
  <si>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</si>
  <si>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</si>
  <si>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</si>
  <si>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</si>
  <si>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</si>
  <si>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</si>
  <si>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</si>
  <si>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</si>
  <si>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</si>
  <si>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</si>
  <si>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</si>
  <si>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</si>
  <si>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</si>
  <si>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</si>
  <si>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</si>
  <si>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</si>
  <si>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</si>
  <si>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</si>
  <si>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</si>
  <si>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</si>
  <si>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</si>
  <si>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</si>
  <si>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</si>
  <si>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</si>
  <si>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</si>
  <si>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</si>
  <si>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</si>
  <si>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</si>
  <si>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</si>
  <si>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</si>
  <si>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</si>
  <si>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</si>
  <si>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</si>
  <si>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</si>
  <si>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</si>
  <si>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</si>
  <si>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</si>
  <si>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</si>
  <si>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</si>
  <si>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</si>
  <si>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</si>
  <si>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</si>
  <si>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</si>
  <si>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</si>
  <si>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</si>
  <si>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</si>
  <si>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</si>
  <si>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</si>
  <si>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</si>
  <si>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</si>
  <si>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</si>
  <si>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</si>
  <si>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</si>
  <si>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</si>
  <si>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</si>
  <si>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</si>
  <si>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</si>
  <si>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</si>
  <si>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</si>
  <si>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</si>
  <si>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</si>
  <si>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</si>
  <si>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</si>
  <si>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</si>
  <si>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</si>
  <si>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</si>
  <si>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</si>
  <si>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</si>
  <si>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</si>
  <si>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</si>
  <si>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</si>
  <si>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</si>
  <si>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</si>
  <si>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</si>
  <si>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</si>
  <si>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</si>
  <si>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</si>
  <si>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</si>
  <si>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</si>
  <si>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</si>
  <si>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</si>
  <si>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</si>
  <si>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</si>
  <si>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</si>
  <si>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</si>
  <si>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</si>
  <si>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</si>
  <si>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</si>
  <si>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</si>
  <si>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01.08.</t>
  </si>
  <si>
    <t>июль</t>
  </si>
  <si>
    <t xml:space="preserve">                    за июль  2011 г.</t>
  </si>
  <si>
    <t>Прочистка канализации</t>
  </si>
  <si>
    <t>Смена труб Д 32 м/пл (16мп)</t>
  </si>
  <si>
    <t>Труба Д 32 м/пл</t>
  </si>
  <si>
    <t>16мп</t>
  </si>
  <si>
    <t>Муфта паечная 32</t>
  </si>
  <si>
    <t>4шт</t>
  </si>
  <si>
    <t>Муфта разъемная 32</t>
  </si>
  <si>
    <t>Уголок 32</t>
  </si>
  <si>
    <t>8шт</t>
  </si>
  <si>
    <t>Тройник 32</t>
  </si>
  <si>
    <t>3шт</t>
  </si>
  <si>
    <t>Переход 32</t>
  </si>
  <si>
    <t>Смена труб Д 20 м/пл (3мп)</t>
  </si>
  <si>
    <t>Труба Д 20 м/пл</t>
  </si>
  <si>
    <t>3мп</t>
  </si>
  <si>
    <t>Муфта разъемная 20</t>
  </si>
  <si>
    <t>Уголок 20</t>
  </si>
  <si>
    <t>Смена вентиля Д 32 (2шт)</t>
  </si>
  <si>
    <t>Вентиль Д 32</t>
  </si>
  <si>
    <t>2шт</t>
  </si>
  <si>
    <t>Устройство врезки (1шт)</t>
  </si>
  <si>
    <t>Смена ламп (7шт)</t>
  </si>
  <si>
    <t>Лампа</t>
  </si>
  <si>
    <t>7шт</t>
  </si>
  <si>
    <t>Ремонт эл.щита со сменой автомата (1шт)</t>
  </si>
  <si>
    <t>АВ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</si>
</sst>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0" sqref="F8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5990.2</v>
      </c>
      <c r="F7" t="s">
        <v>91</v>
      </c>
      <c r="J7" s="15"/>
      <c r="K7" s="15" t="s">
        <v>68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1287</v>
      </c>
      <c r="F8" t="s">
        <v>91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1444.5</v>
      </c>
      <c r="F10" t="s">
        <v>91</v>
      </c>
      <c r="J10" s="16"/>
      <c r="K10" s="18" t="s">
        <v>73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6579.5</v>
      </c>
      <c r="F11" t="s">
        <v>91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907</v>
      </c>
      <c r="F12" t="s">
        <v>91</v>
      </c>
      <c r="J12" s="16"/>
      <c r="K12" s="18" t="s">
        <v>72</v>
      </c>
      <c r="L12" s="23">
        <v>7</v>
      </c>
      <c r="M12" s="34">
        <f>L12*81.37*1.262</f>
        <v>718.82258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62700.72</v>
      </c>
      <c r="J16" s="15" t="s">
        <v>78</v>
      </c>
      <c r="K16" s="26" t="s">
        <v>79</v>
      </c>
      <c r="L16" s="21">
        <v>7</v>
      </c>
      <c r="M16" s="34">
        <f>L16*81.37*1.262</f>
        <v>718.82258</v>
      </c>
    </row>
    <row r="17" spans="1:13" ht="12.75">
      <c r="A17" t="s">
        <v>11</v>
      </c>
      <c r="F17" s="5">
        <v>65852.11</v>
      </c>
      <c r="J17" s="16" t="s">
        <v>80</v>
      </c>
      <c r="K17" s="18" t="s">
        <v>81</v>
      </c>
      <c r="L17" s="23">
        <v>10.13</v>
      </c>
      <c r="M17" s="34">
        <f>L17*81.37*1.262</f>
        <v>1040.2389622</v>
      </c>
    </row>
    <row r="18" spans="2:13" ht="12.75">
      <c r="B18" t="s">
        <v>12</v>
      </c>
      <c r="F18" s="9">
        <f>F17/F16</f>
        <v>1.0502608263509574</v>
      </c>
      <c r="J18" s="20"/>
      <c r="K18" s="27" t="s">
        <v>82</v>
      </c>
      <c r="L18" s="28">
        <f>SUM(L7:L17)</f>
        <v>30.130000000000003</v>
      </c>
      <c r="M18" s="35">
        <f>SUM(M7:M17)</f>
        <v>3094.0177622</v>
      </c>
    </row>
    <row r="19" spans="1:11" ht="12.75">
      <c r="A19" t="s">
        <v>101</v>
      </c>
      <c r="F19" s="5">
        <v>1142.89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66995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47" t="s">
        <v>106</v>
      </c>
      <c r="L22" s="36">
        <v>9.66</v>
      </c>
      <c r="M22" s="34">
        <f>L22*81.37*1.15*1.262</f>
        <v>1140.7714344600001</v>
      </c>
    </row>
    <row r="23" spans="10:13" ht="12.75">
      <c r="J23" s="20">
        <v>3</v>
      </c>
      <c r="K23" s="48" t="s">
        <v>107</v>
      </c>
      <c r="L23" s="36">
        <v>24.8</v>
      </c>
      <c r="M23" s="34">
        <f aca="true" t="shared" si="0" ref="M23:M34">L23*81.37*1.15*1.262</f>
        <v>2928.6885687999998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48" t="s">
        <v>118</v>
      </c>
      <c r="L24" s="36">
        <v>4.65</v>
      </c>
      <c r="M24" s="34">
        <f t="shared" si="0"/>
        <v>549.12910665</v>
      </c>
    </row>
    <row r="25" spans="1:13" ht="12.75">
      <c r="A25" t="s">
        <v>16</v>
      </c>
      <c r="D25" t="s">
        <v>102</v>
      </c>
      <c r="F25" s="11">
        <v>5983.14</v>
      </c>
      <c r="J25" s="20">
        <v>5</v>
      </c>
      <c r="K25" s="20" t="s">
        <v>123</v>
      </c>
      <c r="L25" s="36">
        <v>2.06</v>
      </c>
      <c r="M25" s="34">
        <f t="shared" si="0"/>
        <v>243.27009886000002</v>
      </c>
    </row>
    <row r="26" spans="1:13" ht="12.75">
      <c r="A26" t="s">
        <v>17</v>
      </c>
      <c r="J26" s="20">
        <v>6</v>
      </c>
      <c r="K26" s="20" t="s">
        <v>126</v>
      </c>
      <c r="L26" s="36">
        <v>4.46</v>
      </c>
      <c r="M26" s="34">
        <f t="shared" si="0"/>
        <v>526.6915732599999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127</v>
      </c>
      <c r="L27" s="36">
        <v>0.49</v>
      </c>
      <c r="M27" s="34">
        <f t="shared" si="0"/>
        <v>57.865217689999994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 t="s">
        <v>130</v>
      </c>
      <c r="L28" s="36">
        <v>4.83</v>
      </c>
      <c r="M28" s="34">
        <f t="shared" si="0"/>
        <v>570.3857172300001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6"/>
      <c r="M29" s="34">
        <f t="shared" si="0"/>
        <v>0</v>
      </c>
    </row>
    <row r="30" spans="1:13" ht="12.75">
      <c r="A30" t="s">
        <v>23</v>
      </c>
      <c r="J30" s="20">
        <v>10</v>
      </c>
      <c r="K30" s="20"/>
      <c r="L30" s="36"/>
      <c r="M30" s="34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6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6"/>
      <c r="M32" s="34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6"/>
      <c r="M33" s="34">
        <f t="shared" si="0"/>
        <v>0</v>
      </c>
    </row>
    <row r="34" spans="10:13" ht="12.75">
      <c r="J34" s="20">
        <v>14</v>
      </c>
      <c r="K34" s="20"/>
      <c r="L34" s="36"/>
      <c r="M34" s="34">
        <f t="shared" si="0"/>
        <v>0</v>
      </c>
    </row>
    <row r="35" spans="1:13" ht="12.75">
      <c r="A35" s="6" t="s">
        <v>27</v>
      </c>
      <c r="D35" t="s">
        <v>102</v>
      </c>
      <c r="J35" s="20"/>
      <c r="K35" s="30" t="s">
        <v>82</v>
      </c>
      <c r="L35" s="35">
        <f>SUM(L22:L34)</f>
        <v>50.95</v>
      </c>
      <c r="M35" s="35">
        <f>SUM(M22:M34)</f>
        <v>6016.80171695</v>
      </c>
    </row>
    <row r="36" spans="2:11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 t="s">
        <v>109</v>
      </c>
      <c r="M39" s="25">
        <v>2176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110</v>
      </c>
      <c r="L40" s="25" t="s">
        <v>111</v>
      </c>
      <c r="M40" s="25">
        <v>56</v>
      </c>
    </row>
    <row r="41" spans="1:13" ht="12.75">
      <c r="A41" s="4" t="s">
        <v>56</v>
      </c>
      <c r="F41" s="33">
        <f>F25+F36+F40</f>
        <v>10961.23</v>
      </c>
      <c r="J41" s="20">
        <v>3</v>
      </c>
      <c r="K41" s="20" t="s">
        <v>112</v>
      </c>
      <c r="L41" s="25" t="s">
        <v>111</v>
      </c>
      <c r="M41" s="25">
        <v>760</v>
      </c>
    </row>
    <row r="42" spans="1:13" ht="12.75">
      <c r="A42" s="4" t="s">
        <v>31</v>
      </c>
      <c r="J42" s="20">
        <v>4</v>
      </c>
      <c r="K42" s="20" t="s">
        <v>113</v>
      </c>
      <c r="L42" s="25" t="s">
        <v>114</v>
      </c>
      <c r="M42" s="25">
        <v>217.2</v>
      </c>
    </row>
    <row r="43" spans="10:13" ht="12.75">
      <c r="J43" s="20">
        <v>5</v>
      </c>
      <c r="K43" s="20" t="s">
        <v>115</v>
      </c>
      <c r="L43" s="25" t="s">
        <v>116</v>
      </c>
      <c r="M43" s="25">
        <v>54</v>
      </c>
    </row>
    <row r="44" spans="1:13" ht="12.75">
      <c r="A44" t="s">
        <v>32</v>
      </c>
      <c r="C44" s="13"/>
      <c r="D44" s="49"/>
      <c r="E44" s="13"/>
      <c r="F44" s="11"/>
      <c r="J44" s="20">
        <v>6</v>
      </c>
      <c r="K44" s="20" t="s">
        <v>117</v>
      </c>
      <c r="L44" s="25" t="s">
        <v>111</v>
      </c>
      <c r="M44" s="25">
        <v>56</v>
      </c>
    </row>
    <row r="45" spans="2:13" ht="12.75">
      <c r="B45">
        <v>5990.2</v>
      </c>
      <c r="C45" t="s">
        <v>91</v>
      </c>
      <c r="D45" s="37"/>
      <c r="E45">
        <v>76.53</v>
      </c>
      <c r="F45" s="11">
        <v>4349</v>
      </c>
      <c r="J45" s="20">
        <v>7</v>
      </c>
      <c r="K45" s="20" t="s">
        <v>119</v>
      </c>
      <c r="L45" s="25" t="s">
        <v>120</v>
      </c>
      <c r="M45" s="25">
        <v>165</v>
      </c>
    </row>
    <row r="46" spans="1:13" ht="12.75">
      <c r="A46" t="s">
        <v>33</v>
      </c>
      <c r="J46" s="20">
        <v>8</v>
      </c>
      <c r="K46" s="20" t="s">
        <v>121</v>
      </c>
      <c r="L46" s="25" t="s">
        <v>116</v>
      </c>
      <c r="M46" s="25">
        <v>300</v>
      </c>
    </row>
    <row r="47" spans="2:13" ht="12.75">
      <c r="B47">
        <v>5990.2</v>
      </c>
      <c r="C47" t="s">
        <v>91</v>
      </c>
      <c r="D47" s="37"/>
      <c r="E47">
        <v>28.05</v>
      </c>
      <c r="F47" s="11">
        <v>1705</v>
      </c>
      <c r="J47" s="20">
        <v>9</v>
      </c>
      <c r="K47" s="20" t="s">
        <v>122</v>
      </c>
      <c r="L47" s="25" t="s">
        <v>111</v>
      </c>
      <c r="M47" s="25">
        <v>24</v>
      </c>
    </row>
    <row r="48" spans="1:13" ht="12.75">
      <c r="A48" t="s">
        <v>34</v>
      </c>
      <c r="J48" s="20">
        <v>10</v>
      </c>
      <c r="K48" s="20" t="s">
        <v>124</v>
      </c>
      <c r="L48" s="25" t="s">
        <v>125</v>
      </c>
      <c r="M48" s="25">
        <v>700</v>
      </c>
    </row>
    <row r="49" spans="2:13" ht="12.75">
      <c r="B49">
        <f>F49/D49</f>
        <v>779</v>
      </c>
      <c r="C49" t="s">
        <v>35</v>
      </c>
      <c r="D49" s="5">
        <v>2.73</v>
      </c>
      <c r="E49" t="s">
        <v>20</v>
      </c>
      <c r="F49" s="5">
        <v>2126.67</v>
      </c>
      <c r="J49" s="20">
        <v>11</v>
      </c>
      <c r="K49" s="20" t="s">
        <v>128</v>
      </c>
      <c r="L49" s="25" t="s">
        <v>129</v>
      </c>
      <c r="M49" s="25">
        <v>39.76</v>
      </c>
    </row>
    <row r="50" spans="1:13" ht="12.75">
      <c r="A50" t="s">
        <v>36</v>
      </c>
      <c r="J50" s="20">
        <v>12</v>
      </c>
      <c r="K50" s="20" t="s">
        <v>131</v>
      </c>
      <c r="L50" s="25" t="s">
        <v>111</v>
      </c>
      <c r="M50" s="25">
        <v>123.4</v>
      </c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5990.2</v>
      </c>
      <c r="C52" t="s">
        <v>19</v>
      </c>
      <c r="D52" s="5">
        <v>0.1</v>
      </c>
      <c r="E52" t="s">
        <v>20</v>
      </c>
      <c r="F52" s="11">
        <f>B52*D52</f>
        <v>599.02</v>
      </c>
      <c r="J52" s="20">
        <v>14</v>
      </c>
      <c r="K52" s="20"/>
      <c r="L52" s="25"/>
      <c r="M52" s="25"/>
    </row>
    <row r="53" spans="1:13" ht="12.75">
      <c r="A53" t="s">
        <v>38</v>
      </c>
      <c r="D53" s="5"/>
      <c r="F53" s="11"/>
      <c r="J53" s="20">
        <v>15</v>
      </c>
      <c r="K53" s="20"/>
      <c r="L53" s="25"/>
      <c r="M53" s="25"/>
    </row>
    <row r="54" spans="10:13" ht="12.75">
      <c r="J54" s="20">
        <v>16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8779.69</v>
      </c>
      <c r="J55" s="20">
        <v>17</v>
      </c>
      <c r="K55" s="20"/>
      <c r="L55" s="25"/>
      <c r="M55" s="25"/>
    </row>
    <row r="56" spans="10:13" ht="12.75">
      <c r="J56" s="20"/>
      <c r="K56" s="20"/>
      <c r="L56" s="31" t="s">
        <v>89</v>
      </c>
      <c r="M56" s="35">
        <f>SUM(M39:M55)</f>
        <v>4671.36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5990.2</v>
      </c>
      <c r="F59" s="38">
        <f>C59/D59*E59</f>
        <v>4091.384437960413</v>
      </c>
    </row>
    <row r="60" spans="1:6" ht="12.75">
      <c r="A60" t="s">
        <v>42</v>
      </c>
      <c r="C60">
        <v>113233</v>
      </c>
      <c r="D60">
        <v>219205.2</v>
      </c>
      <c r="E60">
        <v>5990.2</v>
      </c>
      <c r="F60" s="38">
        <f>C60/D60*E60</f>
        <v>3094.3076012795314</v>
      </c>
    </row>
    <row r="61" spans="1:6" ht="12.75">
      <c r="A61" t="s">
        <v>43</v>
      </c>
      <c r="F61" s="5">
        <v>6016.8</v>
      </c>
    </row>
    <row r="62" spans="1:6" ht="12.75">
      <c r="A62" t="s">
        <v>98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4671.36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0.19</v>
      </c>
      <c r="E67" t="s">
        <v>20</v>
      </c>
      <c r="F67" s="11">
        <f>B67*D67</f>
        <v>1138.138</v>
      </c>
    </row>
    <row r="68" spans="1:6" ht="12.75">
      <c r="A68" s="4" t="s">
        <v>47</v>
      </c>
      <c r="B68" s="10"/>
      <c r="C68" s="10"/>
      <c r="F68" s="8">
        <f>SUM(F59:F67)</f>
        <v>19311.50003923994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5990.2</v>
      </c>
      <c r="C71" t="s">
        <v>91</v>
      </c>
      <c r="F71" s="11">
        <v>1078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5990.2</v>
      </c>
      <c r="C74" t="s">
        <v>19</v>
      </c>
      <c r="D74" s="11">
        <v>0.6</v>
      </c>
      <c r="E74" t="s">
        <v>20</v>
      </c>
      <c r="F74" s="11">
        <f>B74*D74</f>
        <v>3594.12</v>
      </c>
    </row>
    <row r="75" spans="1:6" ht="12.75">
      <c r="A75" s="4" t="s">
        <v>51</v>
      </c>
      <c r="F75" s="33">
        <f>F71+F74</f>
        <v>4672.12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5990.2</v>
      </c>
      <c r="C79" t="s">
        <v>19</v>
      </c>
      <c r="D79" s="11">
        <v>1.56</v>
      </c>
      <c r="E79" t="s">
        <v>20</v>
      </c>
      <c r="F79" s="32">
        <f>B79*D79</f>
        <v>9344.712</v>
      </c>
    </row>
    <row r="80" spans="1:9" ht="12.75">
      <c r="A80" s="4" t="s">
        <v>54</v>
      </c>
      <c r="F80" s="50">
        <f>SUM(F79)</f>
        <v>9344.712</v>
      </c>
      <c r="G80" s="7"/>
      <c r="H80" s="7"/>
      <c r="I80" s="7"/>
    </row>
    <row r="82" spans="1:6" ht="12.75">
      <c r="A82" s="1" t="s">
        <v>55</v>
      </c>
      <c r="B82" s="1"/>
      <c r="F82" s="33">
        <f>F41+F55+F68+F75+F80</f>
        <v>53069.25203923994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3">
        <f>F82*0.8%</f>
        <v>424.55401631391953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0">
        <f>F82+F84</f>
        <v>53493.80605555386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103</v>
      </c>
    </row>
    <row r="88" spans="1:6" ht="12.75">
      <c r="A88" s="13"/>
      <c r="B88" s="43">
        <v>40725</v>
      </c>
      <c r="C88" s="44">
        <v>95915</v>
      </c>
      <c r="D88" s="23">
        <v>66995</v>
      </c>
      <c r="E88" s="23">
        <v>53494</v>
      </c>
      <c r="F88" s="46">
        <f>C88+D88-E88</f>
        <v>109416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2011-10-11T13:02:02Z</dcterms:modified>
  <cp:category/>
  <cp:version/>
  <cp:contentType/>
  <cp:contentStatus/>
</cp:coreProperties>
</file>