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<sst xmlns="http://schemas.openxmlformats.org/spreadsheetml/2006/main" count="164" uniqueCount="112">
  <si>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</si>
  <si>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</si>
  <si>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</si>
  <si>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</si>
  <si>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</si>
  <si>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</si>
  <si>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</si>
  <si>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</si>
  <si>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</si>
  <si>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</si>
  <si>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</si>
  <si>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</si>
  <si>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</si>
  <si>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</si>
  <si>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</si>
  <si>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</si>
  <si>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</si>
  <si>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</si>
  <si>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</si>
  <si>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</si>
  <si>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</si>
  <si>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</si>
  <si>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</si>
  <si>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</si>
  <si>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</si>
  <si>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</si>
  <si>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</si>
  <si>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</si>
  <si>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</si>
  <si>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</si>
  <si>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</si>
  <si>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</si>
  <si>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</si>
  <si>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</si>
  <si>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</si>
  <si>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</si>
  <si>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</si>
  <si>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</si>
  <si>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</si>
  <si>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</si>
  <si>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</si>
  <si>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</si>
  <si>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</si>
  <si>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</si>
  <si>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</si>
  <si>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</si>
  <si>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</si>
  <si>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</si>
  <si>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</si>
  <si>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</si>
  <si>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</si>
  <si>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</si>
  <si>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</si>
  <si>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</si>
  <si>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</si>
  <si>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</si>
  <si>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</si>
  <si>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</si>
  <si>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</si>
  <si>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</si>
  <si>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</si>
  <si>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</si>
  <si>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</si>
  <si>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</si>
  <si>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</si>
  <si>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</si>
  <si>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</si>
  <si>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</si>
  <si>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</si>
  <si>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</si>
  <si>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</si>
  <si>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</si>
  <si>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</si>
  <si>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</si>
  <si>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</si>
  <si>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</si>
  <si>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</si>
  <si>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</si>
  <si>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</si>
  <si>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</si>
  <si>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</si>
  <si>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</si>
  <si>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</si>
  <si>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</si>
  <si>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</si>
  <si>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</si>
  <si>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</si>
  <si>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</si>
  <si>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</si>
  <si>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</si>
  <si>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</si>
  <si>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</si>
  <si>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</si>
  <si>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</si>
  <si>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</si>
  <si>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</si>
  <si>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</si>
  <si>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</si>
  <si>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</si>
  <si>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</si>
  <si>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</si>
  <si>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</si>
  <si>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</si>
  <si>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(з/пл. мастеров, ЕСН, услуги сбербанка)</t>
  </si>
  <si>
    <t>ост.на 01.03.</t>
  </si>
  <si>
    <t>февраль</t>
  </si>
  <si>
    <t xml:space="preserve">                    за февраль 2011 г.</t>
  </si>
  <si>
    <t>1 ставка</t>
  </si>
  <si>
    <t>0,5 ставки</t>
  </si>
  <si>
    <t>Смена ламп (4шт)</t>
  </si>
  <si>
    <t>4шт</t>
  </si>
  <si>
    <t>1.2 Аренда (Спарк)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</si>
</sst>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E89" sqref="E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106</v>
      </c>
    </row>
    <row r="3" spans="2:13" ht="12.75">
      <c r="B3" s="1" t="s">
        <v>1</v>
      </c>
      <c r="C3" s="8" t="s">
        <v>105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4476.6</v>
      </c>
      <c r="F7" t="s">
        <v>95</v>
      </c>
      <c r="J7" s="15"/>
      <c r="K7" s="15" t="s">
        <v>69</v>
      </c>
      <c r="L7" s="21">
        <v>5</v>
      </c>
      <c r="M7" s="34">
        <f>L7*81.37*1.262</f>
        <v>513.4447</v>
      </c>
    </row>
    <row r="8" spans="1:13" ht="12.75">
      <c r="A8" t="s">
        <v>4</v>
      </c>
      <c r="E8">
        <v>1246</v>
      </c>
      <c r="F8" t="s">
        <v>95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505.8</v>
      </c>
      <c r="F10" t="s">
        <v>95</v>
      </c>
      <c r="J10" s="16"/>
      <c r="K10" s="18" t="s">
        <v>74</v>
      </c>
      <c r="L10" s="23">
        <v>5</v>
      </c>
      <c r="M10" s="34">
        <f>L10*81.37*1.262</f>
        <v>513.4447</v>
      </c>
    </row>
    <row r="11" spans="1:13" ht="12.75">
      <c r="A11" t="s">
        <v>7</v>
      </c>
      <c r="E11">
        <v>1664.8</v>
      </c>
      <c r="F11" t="s">
        <v>95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394</v>
      </c>
      <c r="F12" t="s">
        <v>95</v>
      </c>
      <c r="J12" s="16"/>
      <c r="K12" s="18" t="s">
        <v>73</v>
      </c>
      <c r="L12" s="23">
        <v>6</v>
      </c>
      <c r="M12" s="34">
        <f>L12*81.37*1.262</f>
        <v>616.13364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46880.53</v>
      </c>
      <c r="J16" s="15" t="s">
        <v>79</v>
      </c>
      <c r="K16" s="26" t="s">
        <v>80</v>
      </c>
      <c r="L16" s="21">
        <v>5</v>
      </c>
      <c r="M16" s="34">
        <f>L16*81.37*1.262</f>
        <v>513.4447</v>
      </c>
    </row>
    <row r="17" spans="1:13" ht="12.75">
      <c r="A17" t="s">
        <v>11</v>
      </c>
      <c r="F17" s="5">
        <v>45356.21</v>
      </c>
      <c r="J17" s="16" t="s">
        <v>81</v>
      </c>
      <c r="K17" s="18" t="s">
        <v>82</v>
      </c>
      <c r="L17" s="23">
        <v>6.3</v>
      </c>
      <c r="M17" s="34">
        <f>L17*81.37*1.262</f>
        <v>646.9403219999999</v>
      </c>
    </row>
    <row r="18" spans="2:13" ht="12.75">
      <c r="B18" t="s">
        <v>12</v>
      </c>
      <c r="F18" s="9">
        <f>F17/F16</f>
        <v>0.9674850092351772</v>
      </c>
      <c r="J18" s="20"/>
      <c r="K18" s="27" t="s">
        <v>83</v>
      </c>
      <c r="L18" s="28">
        <f>SUM(L7:L17)</f>
        <v>27.3</v>
      </c>
      <c r="M18" s="35">
        <f>SUM(M7:M17)</f>
        <v>2803.408062</v>
      </c>
    </row>
    <row r="19" spans="1:11" ht="12.75">
      <c r="A19" t="s">
        <v>111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45476.21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109</v>
      </c>
      <c r="L22" s="25">
        <v>0.28</v>
      </c>
      <c r="M22" s="34">
        <f>L22*81.37*1.15*1.262</f>
        <v>33.065838680000006</v>
      </c>
    </row>
    <row r="23" spans="10:13" ht="12.75">
      <c r="J23" s="20">
        <v>2</v>
      </c>
      <c r="K23" s="20"/>
      <c r="L23" s="25"/>
      <c r="M23" s="34">
        <f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>L24*81.37*1.15*1.262</f>
        <v>0</v>
      </c>
    </row>
    <row r="25" spans="1:13" ht="12.75">
      <c r="A25" t="s">
        <v>16</v>
      </c>
      <c r="D25" t="s">
        <v>107</v>
      </c>
      <c r="F25" s="11">
        <v>5439.22</v>
      </c>
      <c r="J25" s="20">
        <v>4</v>
      </c>
      <c r="K25" s="20"/>
      <c r="L25" s="25"/>
      <c r="M25" s="34">
        <f>L25*81.37*1.15*1.262</f>
        <v>0</v>
      </c>
    </row>
    <row r="26" spans="1:13" ht="12.75">
      <c r="A26" t="s">
        <v>17</v>
      </c>
      <c r="J26" s="20">
        <v>5</v>
      </c>
      <c r="K26" s="20"/>
      <c r="L26" s="25"/>
      <c r="M26" s="34">
        <f>L26*81.37*1.15*1.262</f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/>
      <c r="K27" s="30" t="s">
        <v>83</v>
      </c>
      <c r="L27" s="28">
        <f>SUM(L22:L26)</f>
        <v>0.28</v>
      </c>
      <c r="M27" s="35">
        <f>SUM(M22:M26)</f>
        <v>33.065838680000006</v>
      </c>
    </row>
    <row r="28" spans="1:11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K28" s="31" t="s">
        <v>87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2" t="s">
        <v>60</v>
      </c>
      <c r="K29" s="22"/>
      <c r="L29" s="22" t="s">
        <v>63</v>
      </c>
      <c r="M29" s="22" t="s">
        <v>66</v>
      </c>
    </row>
    <row r="30" spans="1:13" ht="12.75">
      <c r="A30" t="s">
        <v>23</v>
      </c>
      <c r="J30" s="23" t="s">
        <v>61</v>
      </c>
      <c r="K30" s="23" t="s">
        <v>62</v>
      </c>
      <c r="L30" s="23" t="s">
        <v>85</v>
      </c>
      <c r="M30" s="23" t="s">
        <v>67</v>
      </c>
    </row>
    <row r="31" spans="1:13" ht="12.75">
      <c r="A31" s="5" t="s">
        <v>24</v>
      </c>
      <c r="B31">
        <v>505.8</v>
      </c>
      <c r="C31" t="s">
        <v>19</v>
      </c>
      <c r="D31" s="11">
        <v>2.3</v>
      </c>
      <c r="E31" t="s">
        <v>20</v>
      </c>
      <c r="F31" s="5">
        <v>0</v>
      </c>
      <c r="J31" s="20">
        <v>1</v>
      </c>
      <c r="K31" s="20"/>
      <c r="L31" s="35">
        <v>0</v>
      </c>
      <c r="M31" s="28">
        <v>0</v>
      </c>
    </row>
    <row r="32" spans="1:11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K32" s="1" t="s">
        <v>88</v>
      </c>
    </row>
    <row r="33" spans="1:13" ht="12.75">
      <c r="A33" s="5" t="s">
        <v>26</v>
      </c>
      <c r="B33">
        <v>1664.8</v>
      </c>
      <c r="C33" t="s">
        <v>19</v>
      </c>
      <c r="D33" s="5">
        <v>0.42</v>
      </c>
      <c r="E33" t="s">
        <v>20</v>
      </c>
      <c r="F33" s="5">
        <v>0</v>
      </c>
      <c r="J33" s="22" t="s">
        <v>60</v>
      </c>
      <c r="K33" s="22"/>
      <c r="L33" s="22" t="s">
        <v>89</v>
      </c>
      <c r="M33" s="22" t="s">
        <v>66</v>
      </c>
    </row>
    <row r="34" spans="10:13" ht="12.75">
      <c r="J34" s="23" t="s">
        <v>61</v>
      </c>
      <c r="K34" s="23" t="s">
        <v>62</v>
      </c>
      <c r="L34" s="23"/>
      <c r="M34" s="23" t="s">
        <v>90</v>
      </c>
    </row>
    <row r="35" spans="1:13" ht="12.75">
      <c r="A35" s="6" t="s">
        <v>27</v>
      </c>
      <c r="D35" t="s">
        <v>108</v>
      </c>
      <c r="J35" s="20">
        <v>1</v>
      </c>
      <c r="K35" s="20" t="s">
        <v>101</v>
      </c>
      <c r="L35" s="25" t="s">
        <v>110</v>
      </c>
      <c r="M35" s="25">
        <v>22.72</v>
      </c>
    </row>
    <row r="36" spans="2:13" ht="12.75">
      <c r="B36">
        <v>394</v>
      </c>
      <c r="C36" t="s">
        <v>19</v>
      </c>
      <c r="D36" s="5">
        <v>6.17</v>
      </c>
      <c r="E36" t="s">
        <v>20</v>
      </c>
      <c r="F36" s="5">
        <v>2262.77</v>
      </c>
      <c r="J36" s="20">
        <v>2</v>
      </c>
      <c r="K36" s="20"/>
      <c r="L36" s="25"/>
      <c r="M36" s="25"/>
    </row>
    <row r="37" spans="10:13" ht="12.75">
      <c r="J37" s="20">
        <v>3</v>
      </c>
      <c r="K37" s="20"/>
      <c r="L37" s="25"/>
      <c r="M37" s="25"/>
    </row>
    <row r="38" spans="1:13" ht="12.75">
      <c r="A38" t="s">
        <v>28</v>
      </c>
      <c r="J38" s="20">
        <v>4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/>
      <c r="K39" s="20"/>
      <c r="L39" s="25"/>
      <c r="M39" s="25"/>
    </row>
    <row r="40" spans="2:13" ht="12.75">
      <c r="B40">
        <v>4476.6</v>
      </c>
      <c r="C40" t="s">
        <v>19</v>
      </c>
      <c r="D40" s="11">
        <v>0</v>
      </c>
      <c r="E40" t="s">
        <v>20</v>
      </c>
      <c r="F40" s="11">
        <f>B40*D40</f>
        <v>0</v>
      </c>
      <c r="J40" s="20"/>
      <c r="K40" s="20"/>
      <c r="L40" s="25"/>
      <c r="M40" s="25"/>
    </row>
    <row r="41" spans="1:13" ht="12.75">
      <c r="A41" s="4" t="s">
        <v>57</v>
      </c>
      <c r="F41" s="33">
        <f>F25+F36+F40</f>
        <v>7701.99</v>
      </c>
      <c r="J41" s="20"/>
      <c r="K41" s="20"/>
      <c r="L41" s="25"/>
      <c r="M41" s="25"/>
    </row>
    <row r="42" spans="1:13" ht="12.75">
      <c r="A42" s="4" t="s">
        <v>31</v>
      </c>
      <c r="J42" s="20"/>
      <c r="K42" s="20"/>
      <c r="L42" s="25"/>
      <c r="M42" s="25"/>
    </row>
    <row r="43" spans="10:13" ht="12.75">
      <c r="J43" s="20"/>
      <c r="K43" s="20"/>
      <c r="L43" s="25"/>
      <c r="M43" s="25"/>
    </row>
    <row r="44" spans="1:13" ht="12.75">
      <c r="A44" t="s">
        <v>32</v>
      </c>
      <c r="J44" s="20"/>
      <c r="K44" s="20"/>
      <c r="L44" s="25"/>
      <c r="M44" s="25"/>
    </row>
    <row r="45" spans="2:13" ht="12.75">
      <c r="B45">
        <v>4476.6</v>
      </c>
      <c r="C45" t="s">
        <v>95</v>
      </c>
      <c r="D45" s="36"/>
      <c r="E45">
        <v>76.53</v>
      </c>
      <c r="F45" s="11">
        <v>5667.38</v>
      </c>
      <c r="J45" s="20"/>
      <c r="K45" s="20"/>
      <c r="L45" s="32" t="s">
        <v>91</v>
      </c>
      <c r="M45" s="35">
        <f>SUM(M35:M44)</f>
        <v>22.72</v>
      </c>
    </row>
    <row r="46" ht="12.75">
      <c r="A46" t="s">
        <v>33</v>
      </c>
    </row>
    <row r="47" spans="2:6" ht="12.75">
      <c r="B47">
        <v>4476.6</v>
      </c>
      <c r="C47" t="s">
        <v>95</v>
      </c>
      <c r="D47" s="36"/>
      <c r="E47">
        <v>28.05</v>
      </c>
      <c r="F47" s="11">
        <v>1274.49</v>
      </c>
    </row>
    <row r="48" ht="12.75">
      <c r="A48" t="s">
        <v>34</v>
      </c>
    </row>
    <row r="49" spans="2:6" ht="12.75">
      <c r="B49">
        <f>F49/D49</f>
        <v>789.9999999999999</v>
      </c>
      <c r="C49" t="s">
        <v>35</v>
      </c>
      <c r="D49" s="5">
        <v>2.73</v>
      </c>
      <c r="E49" t="s">
        <v>20</v>
      </c>
      <c r="F49" s="5">
        <v>2156.7</v>
      </c>
    </row>
    <row r="50" ht="12.75">
      <c r="A50" t="s">
        <v>36</v>
      </c>
    </row>
    <row r="51" spans="2:6" ht="12.75">
      <c r="B51">
        <v>1246</v>
      </c>
      <c r="C51" t="s">
        <v>19</v>
      </c>
      <c r="D51" s="5">
        <v>0</v>
      </c>
      <c r="E51" t="s">
        <v>20</v>
      </c>
      <c r="F51" s="5">
        <f>B51*D51</f>
        <v>0</v>
      </c>
    </row>
    <row r="52" spans="1:6" ht="12.75">
      <c r="A52" t="s">
        <v>37</v>
      </c>
      <c r="B52">
        <v>4476.6</v>
      </c>
      <c r="C52" t="s">
        <v>19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3">
        <f>SUM(F45:F54)</f>
        <v>9098.57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135241</v>
      </c>
      <c r="D59">
        <v>218626.3</v>
      </c>
      <c r="E59">
        <v>4476.6</v>
      </c>
      <c r="F59" s="37">
        <f>C59/D59*E59</f>
        <v>2769.19959126601</v>
      </c>
    </row>
    <row r="60" spans="1:6" ht="12.75">
      <c r="A60" t="s">
        <v>42</v>
      </c>
      <c r="C60">
        <v>136909</v>
      </c>
      <c r="D60">
        <v>218626.3</v>
      </c>
      <c r="E60">
        <v>4476.6</v>
      </c>
      <c r="F60" s="37">
        <f>C60/D60*E60</f>
        <v>2803.3536193952878</v>
      </c>
    </row>
    <row r="61" spans="1:6" ht="12.75">
      <c r="A61" t="s">
        <v>43</v>
      </c>
      <c r="F61" s="5">
        <v>33.07</v>
      </c>
    </row>
    <row r="62" spans="1:6" ht="12.75">
      <c r="A62" t="s">
        <v>100</v>
      </c>
      <c r="F62" s="5"/>
    </row>
    <row r="63" spans="2:6" ht="12.75">
      <c r="B63">
        <v>4476.6</v>
      </c>
      <c r="C63" t="s">
        <v>19</v>
      </c>
      <c r="D63" s="5">
        <v>0.05</v>
      </c>
      <c r="E63" t="s">
        <v>20</v>
      </c>
      <c r="F63" s="11">
        <f>B63*D63</f>
        <v>223.83000000000004</v>
      </c>
    </row>
    <row r="64" spans="1:6" ht="12.75">
      <c r="A64" t="s">
        <v>44</v>
      </c>
      <c r="F64" s="5">
        <v>22.72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4476.6</v>
      </c>
      <c r="C67" t="s">
        <v>19</v>
      </c>
      <c r="D67" s="11">
        <v>0.22</v>
      </c>
      <c r="E67" t="s">
        <v>20</v>
      </c>
      <c r="F67" s="11">
        <f>B67*D67</f>
        <v>984.8520000000001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8">
        <f>SUM(F59:F68)</f>
        <v>6837.025210661297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4476.6</v>
      </c>
      <c r="C72" t="s">
        <v>95</v>
      </c>
      <c r="F72" s="11">
        <v>671</v>
      </c>
    </row>
    <row r="73" spans="1:6" ht="12.75">
      <c r="A73" t="s">
        <v>51</v>
      </c>
      <c r="F73" s="5"/>
    </row>
    <row r="74" spans="1:6" ht="12.75">
      <c r="A74" s="7" t="s">
        <v>103</v>
      </c>
      <c r="F74" s="5"/>
    </row>
    <row r="75" spans="2:6" ht="12.75">
      <c r="B75">
        <v>4476.6</v>
      </c>
      <c r="C75" t="s">
        <v>19</v>
      </c>
      <c r="D75" s="11">
        <v>0.58</v>
      </c>
      <c r="E75" t="s">
        <v>20</v>
      </c>
      <c r="F75" s="11">
        <f>B75*D75</f>
        <v>2596.428</v>
      </c>
    </row>
    <row r="76" spans="1:6" ht="12.75">
      <c r="A76" s="4" t="s">
        <v>52</v>
      </c>
      <c r="F76" s="33">
        <f>F72+F75</f>
        <v>3267.428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4476.6</v>
      </c>
      <c r="C80" t="s">
        <v>19</v>
      </c>
      <c r="D80" s="11">
        <v>1.39</v>
      </c>
      <c r="E80" t="s">
        <v>20</v>
      </c>
      <c r="F80" s="11">
        <f>B80*D80</f>
        <v>6222.474</v>
      </c>
      <c r="G80" s="7"/>
      <c r="H80" s="7"/>
      <c r="I80" s="7"/>
    </row>
    <row r="81" spans="1:6" ht="12.75">
      <c r="A81" s="4" t="s">
        <v>55</v>
      </c>
      <c r="F81" s="33">
        <f>SUM(F80)</f>
        <v>6222.474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33127.4872106613</v>
      </c>
    </row>
    <row r="84" ht="12.75">
      <c r="F84" s="5"/>
    </row>
    <row r="85" spans="1:6" ht="12.75">
      <c r="A85" s="1" t="s">
        <v>58</v>
      </c>
      <c r="B85" s="38">
        <v>0.008</v>
      </c>
      <c r="C85" s="1"/>
      <c r="D85" s="1"/>
      <c r="E85" s="1"/>
      <c r="F85" s="33">
        <f>F83*0.8%</f>
        <v>265.0198976852904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9">
        <f>F83+F85</f>
        <v>33392.50710834659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104</v>
      </c>
    </row>
    <row r="89" spans="1:6" ht="12.75">
      <c r="A89" s="13"/>
      <c r="B89" s="42">
        <v>40575</v>
      </c>
      <c r="C89" s="43">
        <v>163529</v>
      </c>
      <c r="D89" s="23">
        <v>45476</v>
      </c>
      <c r="E89" s="23">
        <v>33393</v>
      </c>
      <c r="F89" s="45">
        <f>C89+D89-E89</f>
        <v>175612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2011-05-03T08:55:08Z</dcterms:modified>
  <cp:category/>
  <cp:version/>
  <cp:contentType/>
  <cp:contentStatus/>
</cp:coreProperties>
</file>