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<sst xmlns="http://schemas.openxmlformats.org/spreadsheetml/2006/main" count="163" uniqueCount="111">
  <si>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</si>
  <si>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</si>
  <si>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</si>
  <si>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</si>
  <si>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</si>
  <si>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</si>
  <si>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</si>
  <si>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</si>
  <si>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</si>
  <si>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</si>
  <si>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</si>
  <si>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</si>
  <si>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</si>
  <si>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</si>
  <si>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</si>
  <si>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</si>
  <si>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</si>
  <si>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</si>
  <si>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</si>
  <si>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</si>
  <si>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</si>
  <si>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</si>
  <si>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</si>
  <si>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</si>
  <si>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</si>
  <si>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</si>
  <si>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</si>
  <si>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</si>
  <si>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</si>
  <si>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</si>
  <si>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</si>
  <si>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</si>
  <si>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</si>
  <si>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</si>
  <si>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</si>
  <si>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</si>
  <si>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</si>
  <si>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</si>
  <si>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</si>
  <si>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</si>
  <si>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</si>
  <si>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</si>
  <si>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</si>
  <si>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</si>
  <si>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</si>
  <si>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</si>
  <si>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</si>
  <si>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</si>
  <si>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</si>
  <si>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</si>
  <si>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</si>
  <si>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</si>
  <si>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</si>
  <si>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</si>
  <si>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</si>
  <si>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</si>
  <si>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</si>
  <si>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</si>
  <si>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</si>
  <si>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</si>
  <si>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</si>
  <si>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</si>
  <si>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</si>
  <si>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</si>
  <si>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</si>
  <si>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</si>
  <si>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</si>
  <si>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</si>
  <si>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</si>
  <si>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</si>
  <si>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</si>
  <si>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</si>
  <si>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</si>
  <si>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</si>
  <si>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</si>
  <si>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</si>
  <si>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</si>
  <si>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</si>
  <si>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</si>
  <si>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</si>
  <si>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</si>
  <si>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</si>
  <si>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</si>
  <si>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</si>
  <si>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</si>
  <si>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</si>
  <si>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</si>
  <si>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</si>
  <si>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</si>
  <si>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</si>
  <si>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</si>
  <si>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</si>
  <si>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</si>
  <si>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</si>
  <si>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</si>
  <si>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</si>
  <si>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</si>
  <si>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</si>
  <si>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</si>
  <si>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</si>
  <si>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</si>
  <si>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</si>
  <si>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</si>
  <si>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ост.на 01.02.</t>
  </si>
  <si>
    <t>январь</t>
  </si>
  <si>
    <t>2011 г.</t>
  </si>
  <si>
    <t xml:space="preserve">                    за январь 2011 г.</t>
  </si>
  <si>
    <t>Сбивание сосулек</t>
  </si>
  <si>
    <t>Смена ламп (5шт)</t>
  </si>
  <si>
    <t>5шт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</si>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</sst>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104</v>
      </c>
      <c r="D3" s="1" t="s">
        <v>105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3937</v>
      </c>
      <c r="F7" t="s">
        <v>94</v>
      </c>
      <c r="J7" s="15"/>
      <c r="K7" s="15" t="s">
        <v>70</v>
      </c>
      <c r="L7" s="21">
        <v>6</v>
      </c>
      <c r="M7" s="35">
        <f>L7*81.37*1.342</f>
        <v>655.1912400000001</v>
      </c>
    </row>
    <row r="8" spans="1:13" ht="12.75">
      <c r="A8" t="s">
        <v>4</v>
      </c>
      <c r="E8">
        <v>1000.5</v>
      </c>
      <c r="F8" t="s">
        <v>94</v>
      </c>
      <c r="J8" s="16"/>
      <c r="K8" s="16" t="s">
        <v>71</v>
      </c>
      <c r="L8" s="23">
        <v>0</v>
      </c>
      <c r="M8" s="35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1060.9</v>
      </c>
      <c r="F10" t="s">
        <v>94</v>
      </c>
      <c r="J10" s="16"/>
      <c r="K10" s="18" t="s">
        <v>75</v>
      </c>
      <c r="L10" s="23">
        <v>6</v>
      </c>
      <c r="M10" s="35">
        <f>L10*81.37*1.342</f>
        <v>655.1912400000001</v>
      </c>
    </row>
    <row r="11" spans="1:13" ht="12.75">
      <c r="A11" t="s">
        <v>7</v>
      </c>
      <c r="E11">
        <v>4541.6</v>
      </c>
      <c r="F11" t="s">
        <v>94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410.8</v>
      </c>
      <c r="F12" t="s">
        <v>94</v>
      </c>
      <c r="J12" s="16"/>
      <c r="K12" s="18" t="s">
        <v>74</v>
      </c>
      <c r="L12" s="23">
        <v>4</v>
      </c>
      <c r="M12" s="35">
        <f>L12*81.37*1.342</f>
        <v>436.79416000000003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L15*81.37*1.342</f>
        <v>0</v>
      </c>
    </row>
    <row r="16" spans="1:13" ht="12.75">
      <c r="A16" s="2" t="s">
        <v>10</v>
      </c>
      <c r="F16" s="11">
        <v>34526.66</v>
      </c>
      <c r="J16" s="15" t="s">
        <v>80</v>
      </c>
      <c r="K16" s="26" t="s">
        <v>81</v>
      </c>
      <c r="L16" s="21">
        <v>3</v>
      </c>
      <c r="M16" s="35">
        <f>L16*81.37*1.342</f>
        <v>327.59562000000005</v>
      </c>
    </row>
    <row r="17" spans="1:13" ht="12.75">
      <c r="A17" t="s">
        <v>11</v>
      </c>
      <c r="F17" s="5">
        <v>26763.12</v>
      </c>
      <c r="J17" s="16" t="s">
        <v>82</v>
      </c>
      <c r="K17" s="18" t="s">
        <v>83</v>
      </c>
      <c r="L17" s="23">
        <v>4.25</v>
      </c>
      <c r="M17" s="35">
        <f>L17*81.37*1.342</f>
        <v>464.093795</v>
      </c>
    </row>
    <row r="18" spans="2:13" ht="12.75">
      <c r="B18" t="s">
        <v>12</v>
      </c>
      <c r="F18" s="9">
        <f>F17/F16</f>
        <v>0.7751436136597052</v>
      </c>
      <c r="J18" s="20"/>
      <c r="K18" s="27" t="s">
        <v>84</v>
      </c>
      <c r="L18" s="28">
        <f>SUM(L7:L17)</f>
        <v>23.25</v>
      </c>
      <c r="M18" s="36">
        <f>SUM(M7:M17)</f>
        <v>2538.8660550000004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26763.12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16</v>
      </c>
      <c r="M22" s="35">
        <f>L22*81.37*1.142</f>
        <v>1486.79264</v>
      </c>
    </row>
    <row r="23" spans="10:13" ht="12.75">
      <c r="J23" s="20">
        <v>2</v>
      </c>
      <c r="K23" s="20" t="s">
        <v>108</v>
      </c>
      <c r="L23" s="25">
        <v>0.35</v>
      </c>
      <c r="M23" s="35">
        <f aca="true" t="shared" si="0" ref="M23:M32">L23*81.37*1.142</f>
        <v>32.523588999999994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46"/>
      <c r="L24" s="25"/>
      <c r="M24" s="35">
        <f t="shared" si="0"/>
        <v>0</v>
      </c>
    </row>
    <row r="25" spans="1:13" ht="12.75">
      <c r="A25" t="s">
        <v>17</v>
      </c>
      <c r="F25" s="11">
        <v>5624.86</v>
      </c>
      <c r="J25" s="20">
        <v>4</v>
      </c>
      <c r="K25" s="46"/>
      <c r="L25" s="25"/>
      <c r="M25" s="35">
        <f t="shared" si="0"/>
        <v>0</v>
      </c>
    </row>
    <row r="26" spans="1:13" ht="12.75">
      <c r="A26" t="s">
        <v>18</v>
      </c>
      <c r="J26" s="20">
        <v>5</v>
      </c>
      <c r="K26" s="46"/>
      <c r="L26" s="25"/>
      <c r="M26" s="35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46"/>
      <c r="L27" s="25"/>
      <c r="M27" s="35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1060.9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5">
        <f t="shared" si="0"/>
        <v>0</v>
      </c>
    </row>
    <row r="33" spans="1:13" ht="12.75">
      <c r="A33" s="5" t="s">
        <v>27</v>
      </c>
      <c r="B33">
        <v>4541.6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84</v>
      </c>
      <c r="L33" s="28">
        <f>SUM(L22:L32)</f>
        <v>16.35</v>
      </c>
      <c r="M33" s="36">
        <f>SUM(M22:M32)</f>
        <v>1519.3162289999998</v>
      </c>
    </row>
    <row r="34" ht="12.75">
      <c r="K34" s="31" t="s">
        <v>88</v>
      </c>
    </row>
    <row r="35" spans="1:13" ht="12.75">
      <c r="A35" s="6" t="s">
        <v>28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410.8</v>
      </c>
      <c r="C36" t="s">
        <v>20</v>
      </c>
      <c r="D36" s="5">
        <v>6.17</v>
      </c>
      <c r="E36" t="s">
        <v>21</v>
      </c>
      <c r="F36" s="5">
        <v>2066.95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6">
        <f>M37/60.97/1.142</f>
        <v>0</v>
      </c>
      <c r="M37" s="28"/>
    </row>
    <row r="38" spans="1:11" ht="12.75">
      <c r="A38" t="s">
        <v>29</v>
      </c>
      <c r="K38" s="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3937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4">
        <f>F25+F36+F40</f>
        <v>7691.8099999999995</v>
      </c>
      <c r="J41" s="20">
        <v>1</v>
      </c>
      <c r="K41" s="20" t="s">
        <v>102</v>
      </c>
      <c r="L41" s="25" t="s">
        <v>109</v>
      </c>
      <c r="M41" s="25">
        <v>28.4</v>
      </c>
    </row>
    <row r="42" spans="1:13" ht="12.75">
      <c r="A42" s="4" t="s">
        <v>32</v>
      </c>
      <c r="J42" s="20">
        <v>2</v>
      </c>
      <c r="K42" s="20"/>
      <c r="L42" s="25"/>
      <c r="M42" s="25"/>
    </row>
    <row r="43" spans="10:13" ht="12.75">
      <c r="J43" s="20">
        <v>3</v>
      </c>
      <c r="K43" s="20"/>
      <c r="L43" s="25"/>
      <c r="M43" s="25"/>
    </row>
    <row r="44" spans="1:13" ht="12.75">
      <c r="A44" t="s">
        <v>33</v>
      </c>
      <c r="J44" s="20">
        <v>4</v>
      </c>
      <c r="K44" s="20"/>
      <c r="L44" s="25"/>
      <c r="M44" s="25"/>
    </row>
    <row r="45" spans="2:13" ht="12.75">
      <c r="B45">
        <v>3937</v>
      </c>
      <c r="C45" t="s">
        <v>94</v>
      </c>
      <c r="D45" s="37"/>
      <c r="E45">
        <v>76.53</v>
      </c>
      <c r="F45" s="11">
        <v>796</v>
      </c>
      <c r="J45" s="20">
        <v>5</v>
      </c>
      <c r="K45" s="20"/>
      <c r="L45" s="25"/>
      <c r="M45" s="25"/>
    </row>
    <row r="46" spans="1:13" ht="12.75">
      <c r="A46" t="s">
        <v>34</v>
      </c>
      <c r="J46" s="20">
        <v>6</v>
      </c>
      <c r="K46" s="20"/>
      <c r="L46" s="25"/>
      <c r="M46" s="25"/>
    </row>
    <row r="47" spans="2:13" ht="12.75">
      <c r="B47">
        <v>3937</v>
      </c>
      <c r="C47" t="s">
        <v>94</v>
      </c>
      <c r="D47" s="37"/>
      <c r="E47">
        <v>28.05</v>
      </c>
      <c r="F47" s="11">
        <v>1121</v>
      </c>
      <c r="J47" s="20">
        <v>7</v>
      </c>
      <c r="K47" s="20"/>
      <c r="L47" s="25"/>
      <c r="M47" s="25"/>
    </row>
    <row r="48" spans="1:13" ht="12.75">
      <c r="A48" t="s">
        <v>35</v>
      </c>
      <c r="J48" s="20"/>
      <c r="K48" s="20"/>
      <c r="L48" s="32" t="s">
        <v>92</v>
      </c>
      <c r="M48" s="36">
        <f>SUM(M41:M47)</f>
        <v>28.4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1000.5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3937</v>
      </c>
      <c r="C52" t="s">
        <v>20</v>
      </c>
      <c r="D52" s="5">
        <v>0</v>
      </c>
      <c r="E52" t="s">
        <v>21</v>
      </c>
      <c r="F52" s="5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1917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3937</v>
      </c>
      <c r="F59" s="38">
        <f>C59/D59*E59</f>
        <v>2837.558431899547</v>
      </c>
    </row>
    <row r="60" spans="1:6" ht="12.75">
      <c r="A60" t="s">
        <v>43</v>
      </c>
      <c r="C60">
        <v>141009</v>
      </c>
      <c r="D60">
        <v>218626.3</v>
      </c>
      <c r="E60">
        <v>3937</v>
      </c>
      <c r="F60" s="38">
        <f>C60/D60*E60</f>
        <v>2539.275617800786</v>
      </c>
    </row>
    <row r="61" spans="1:6" ht="12.75">
      <c r="A61" t="s">
        <v>44</v>
      </c>
      <c r="F61" s="5">
        <v>1519.32</v>
      </c>
    </row>
    <row r="62" spans="1:6" ht="12.75">
      <c r="A62" t="s">
        <v>101</v>
      </c>
      <c r="F62" s="5"/>
    </row>
    <row r="63" spans="2:6" ht="12.75">
      <c r="B63">
        <v>3937</v>
      </c>
      <c r="C63" t="s">
        <v>20</v>
      </c>
      <c r="D63" s="5">
        <v>0.05</v>
      </c>
      <c r="E63" t="s">
        <v>21</v>
      </c>
      <c r="F63" s="5">
        <f>B63*D63</f>
        <v>196.85000000000002</v>
      </c>
    </row>
    <row r="64" spans="1:6" ht="12.75">
      <c r="A64" t="s">
        <v>45</v>
      </c>
      <c r="F64" s="5">
        <v>28.4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3937</v>
      </c>
      <c r="C67" t="s">
        <v>20</v>
      </c>
      <c r="D67" s="11">
        <v>0.19</v>
      </c>
      <c r="E67" t="s">
        <v>21</v>
      </c>
      <c r="F67" s="11">
        <f>B67*D67</f>
        <v>748.03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7869.434049700333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3937</v>
      </c>
      <c r="C72" t="s">
        <v>94</v>
      </c>
      <c r="F72" s="11">
        <v>512</v>
      </c>
    </row>
    <row r="73" spans="1:6" ht="12.75">
      <c r="A73" t="s">
        <v>52</v>
      </c>
      <c r="F73" s="5"/>
    </row>
    <row r="74" spans="1:6" ht="12.75">
      <c r="A74" s="7" t="s">
        <v>110</v>
      </c>
      <c r="F74" s="5"/>
    </row>
    <row r="75" spans="2:6" ht="12.75">
      <c r="B75">
        <v>3937</v>
      </c>
      <c r="C75" t="s">
        <v>20</v>
      </c>
      <c r="D75" s="11">
        <v>0.36</v>
      </c>
      <c r="E75" t="s">
        <v>21</v>
      </c>
      <c r="F75" s="11">
        <f>B75*D75</f>
        <v>1417.32</v>
      </c>
    </row>
    <row r="76" spans="1:6" ht="12.75">
      <c r="A76" s="4" t="s">
        <v>53</v>
      </c>
      <c r="F76" s="34">
        <f>F72+F75</f>
        <v>1929.32</v>
      </c>
    </row>
    <row r="77" ht="12.75">
      <c r="F77" s="5"/>
    </row>
    <row r="78" spans="1:6" ht="12.75">
      <c r="A78" s="4" t="s">
        <v>54</v>
      </c>
      <c r="F78" s="5"/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3937</v>
      </c>
      <c r="C80" t="s">
        <v>20</v>
      </c>
      <c r="D80" s="11">
        <v>1.35</v>
      </c>
      <c r="E80" t="s">
        <v>21</v>
      </c>
      <c r="F80" s="11">
        <f>B80*D80</f>
        <v>5314.950000000001</v>
      </c>
      <c r="G80" s="7"/>
      <c r="H80" s="7"/>
      <c r="I80" s="7"/>
    </row>
    <row r="81" spans="1:6" ht="12.75">
      <c r="A81" s="4" t="s">
        <v>56</v>
      </c>
      <c r="F81" s="8">
        <f>SUM(F80)</f>
        <v>5314.950000000001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24722.514049700334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4">
        <f>F83*0.8%</f>
        <v>197.78011239760266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24920.294162097936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103</v>
      </c>
    </row>
    <row r="89" spans="1:6" ht="12.75">
      <c r="A89" s="13"/>
      <c r="B89" s="42">
        <v>40544</v>
      </c>
      <c r="C89" s="43">
        <v>26943</v>
      </c>
      <c r="D89" s="23">
        <v>26763</v>
      </c>
      <c r="E89" s="23">
        <v>24920</v>
      </c>
      <c r="F89" s="45">
        <f>C89+D89-E89</f>
        <v>28786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2011-04-04T13:31:32Z</dcterms:modified>
  <cp:category/>
  <cp:version/>
  <cp:contentType/>
  <cp:contentStatus/>
</cp:coreProperties>
</file>