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<sst xmlns="http://schemas.openxmlformats.org/spreadsheetml/2006/main" count="157" uniqueCount="112">
  <si>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</si>
  <si>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</si>
  <si>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</si>
  <si>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</si>
  <si>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</si>
  <si>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</si>
  <si>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</si>
  <si>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</si>
  <si>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</si>
  <si>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</si>
  <si>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</si>
  <si>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</si>
  <si>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</si>
  <si>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</si>
  <si>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</si>
  <si>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</si>
  <si>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</si>
  <si>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</si>
  <si>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</si>
  <si>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</si>
  <si>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</si>
  <si>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</si>
  <si>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</si>
  <si>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</si>
  <si>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</si>
  <si>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</si>
  <si>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</si>
  <si>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</si>
  <si>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</si>
  <si>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</si>
  <si>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</si>
  <si>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</si>
  <si>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</si>
  <si>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</si>
  <si>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</si>
  <si>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</si>
  <si>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</si>
  <si>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</si>
  <si>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</si>
  <si>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</si>
  <si>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</si>
  <si>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</si>
  <si>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</si>
  <si>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</si>
  <si>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</si>
  <si>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</si>
  <si>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</si>
  <si>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</si>
  <si>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</si>
  <si>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</si>
  <si>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</si>
  <si>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</si>
  <si>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</si>
  <si>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</si>
  <si>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</si>
  <si>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</si>
  <si>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</si>
  <si>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</si>
  <si>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</si>
  <si>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</si>
  <si>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</si>
  <si>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</si>
  <si>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</si>
  <si>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</si>
  <si>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</si>
  <si>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</si>
  <si>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</si>
  <si>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</si>
  <si>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</si>
  <si>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</si>
  <si>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</si>
  <si>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</si>
  <si>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</si>
  <si>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</si>
  <si>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</si>
  <si>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</si>
  <si>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</si>
  <si>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</si>
  <si>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</si>
  <si>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</si>
  <si>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</si>
  <si>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</si>
  <si>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</si>
  <si>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</si>
  <si>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</si>
  <si>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</si>
  <si>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</si>
  <si>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</si>
  <si>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</si>
  <si>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</si>
  <si>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</si>
  <si>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</si>
  <si>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</si>
  <si>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</si>
  <si>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</si>
  <si>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</si>
  <si>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</si>
  <si>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</si>
  <si>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</si>
  <si>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</si>
  <si>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</si>
  <si>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</si>
  <si>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</si>
  <si>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ост.на 01.10.</t>
  </si>
  <si>
    <t>за август-сентябрь</t>
  </si>
  <si>
    <t xml:space="preserve">                    за август-сентябрь  2011 г. г.</t>
  </si>
  <si>
    <t>Ремонт мягкой кровли (10м2)</t>
  </si>
  <si>
    <t>Рубимаст</t>
  </si>
  <si>
    <t>1рул.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</si>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</sst>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64" sqref="F6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3163.7</v>
      </c>
      <c r="F7" t="s">
        <v>90</v>
      </c>
      <c r="J7" s="15"/>
      <c r="K7" s="15" t="s">
        <v>67</v>
      </c>
      <c r="L7" s="21">
        <v>10</v>
      </c>
      <c r="M7" s="33">
        <f>L7*81.37*1.262</f>
        <v>1026.8894</v>
      </c>
    </row>
    <row r="8" spans="1:13" ht="12.75">
      <c r="A8" t="s">
        <v>3</v>
      </c>
      <c r="E8">
        <v>820.7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591.1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4498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345.5</v>
      </c>
      <c r="F12" t="s">
        <v>90</v>
      </c>
      <c r="J12" s="16"/>
      <c r="K12" s="18" t="s">
        <v>71</v>
      </c>
      <c r="L12" s="23">
        <v>8</v>
      </c>
      <c r="M12" s="33">
        <f>L12*81.37*1.262</f>
        <v>821.51152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52933.56</v>
      </c>
      <c r="J16" s="15" t="s">
        <v>77</v>
      </c>
      <c r="K16" s="26" t="s">
        <v>78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5">
        <v>60553.98</v>
      </c>
      <c r="J17" s="16" t="s">
        <v>79</v>
      </c>
      <c r="K17" s="18" t="s">
        <v>80</v>
      </c>
      <c r="L17" s="23">
        <v>6.45</v>
      </c>
      <c r="M17" s="33">
        <f>L17*81.37*1.262</f>
        <v>662.343663</v>
      </c>
    </row>
    <row r="18" spans="2:13" ht="12.75">
      <c r="B18" t="s">
        <v>11</v>
      </c>
      <c r="F18" s="9">
        <f>F17/F16</f>
        <v>1.143961977996568</v>
      </c>
      <c r="J18" s="20"/>
      <c r="K18" s="27" t="s">
        <v>81</v>
      </c>
      <c r="L18" s="28">
        <f>SUM(L7:L17)</f>
        <v>32.45</v>
      </c>
      <c r="M18" s="34">
        <f>SUM(M7:M17)</f>
        <v>3332.256103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60793.98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14.65</v>
      </c>
      <c r="M22" s="33">
        <f>L22*81.37*1.15*1.262</f>
        <v>1730.05191665</v>
      </c>
    </row>
    <row r="23" spans="10:13" ht="12.75">
      <c r="J23" s="20">
        <v>2</v>
      </c>
      <c r="K23" s="20" t="s">
        <v>109</v>
      </c>
      <c r="L23" s="25">
        <v>0.35</v>
      </c>
      <c r="M23" s="33">
        <f aca="true" t="shared" si="0" ref="M23:M35">L23*81.37*1.15*1.262</f>
        <v>41.332298349999995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101</v>
      </c>
      <c r="F25" s="11">
        <v>10878.44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591.1</v>
      </c>
      <c r="C31" t="s">
        <v>18</v>
      </c>
      <c r="D31" s="5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4498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26</v>
      </c>
      <c r="D35" t="s">
        <v>102</v>
      </c>
      <c r="J35" s="20">
        <v>14</v>
      </c>
      <c r="K35" s="20"/>
      <c r="L35" s="25"/>
      <c r="M35" s="33">
        <f t="shared" si="0"/>
        <v>0</v>
      </c>
    </row>
    <row r="36" spans="2:13" ht="12.75">
      <c r="B36">
        <v>345.5</v>
      </c>
      <c r="C36" t="s">
        <v>18</v>
      </c>
      <c r="D36" s="5">
        <v>6.17</v>
      </c>
      <c r="E36" t="s">
        <v>19</v>
      </c>
      <c r="F36" s="11">
        <v>3620.42</v>
      </c>
      <c r="J36" s="20"/>
      <c r="K36" s="30" t="s">
        <v>81</v>
      </c>
      <c r="L36" s="28">
        <f>SUM(L22:L35)</f>
        <v>15</v>
      </c>
      <c r="M36" s="34">
        <f>SUM(M22:M35)</f>
        <v>1771.384215</v>
      </c>
    </row>
    <row r="37" ht="12.75">
      <c r="K37" s="1" t="s">
        <v>85</v>
      </c>
    </row>
    <row r="38" spans="1:13" ht="12.75">
      <c r="A38" t="s">
        <v>27</v>
      </c>
      <c r="F38" s="5"/>
      <c r="J38" s="22" t="s">
        <v>58</v>
      </c>
      <c r="K38" s="22"/>
      <c r="L38" s="22" t="s">
        <v>86</v>
      </c>
      <c r="M38" s="22" t="s">
        <v>64</v>
      </c>
    </row>
    <row r="39" spans="1:13" ht="12.75">
      <c r="A39" s="7" t="s">
        <v>28</v>
      </c>
      <c r="B39" s="7"/>
      <c r="C39" s="7" t="s">
        <v>29</v>
      </c>
      <c r="D39" s="7"/>
      <c r="J39" s="23" t="s">
        <v>59</v>
      </c>
      <c r="K39" s="23" t="s">
        <v>60</v>
      </c>
      <c r="L39" s="23"/>
      <c r="M39" s="23" t="s">
        <v>87</v>
      </c>
    </row>
    <row r="40" spans="2:13" ht="12.75">
      <c r="B40">
        <v>3163.7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1</v>
      </c>
      <c r="K40" s="20" t="s">
        <v>107</v>
      </c>
      <c r="L40" s="25" t="s">
        <v>108</v>
      </c>
      <c r="M40" s="25">
        <v>580</v>
      </c>
    </row>
    <row r="41" spans="1:13" ht="12.75">
      <c r="A41" s="4" t="s">
        <v>55</v>
      </c>
      <c r="F41" s="32">
        <f>F25+F36+F38+F40</f>
        <v>14498.86</v>
      </c>
      <c r="J41" s="20">
        <v>2</v>
      </c>
      <c r="K41" s="20" t="s">
        <v>110</v>
      </c>
      <c r="L41" s="25" t="s">
        <v>111</v>
      </c>
      <c r="M41" s="25">
        <v>28.4</v>
      </c>
    </row>
    <row r="42" spans="1:13" ht="12.75">
      <c r="A42" s="4" t="s">
        <v>30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31</v>
      </c>
      <c r="C44" s="13"/>
      <c r="D44" s="43"/>
      <c r="E44" s="13"/>
      <c r="F44" s="11"/>
      <c r="J44" s="20">
        <v>5</v>
      </c>
      <c r="K44" s="20"/>
      <c r="L44" s="25"/>
      <c r="M44" s="25"/>
    </row>
    <row r="45" spans="2:13" ht="12.75">
      <c r="B45">
        <v>3163.7</v>
      </c>
      <c r="C45" t="s">
        <v>90</v>
      </c>
      <c r="D45" s="35"/>
      <c r="E45">
        <v>76.53</v>
      </c>
      <c r="F45" s="11">
        <v>4600</v>
      </c>
      <c r="J45" s="20">
        <v>7</v>
      </c>
      <c r="K45" s="20"/>
      <c r="L45" s="25"/>
      <c r="M45" s="25"/>
    </row>
    <row r="46" spans="1:13" ht="12.75">
      <c r="A46" t="s">
        <v>32</v>
      </c>
      <c r="J46" s="20">
        <v>8</v>
      </c>
      <c r="K46" s="20"/>
      <c r="L46" s="25"/>
      <c r="M46" s="25"/>
    </row>
    <row r="47" spans="2:13" ht="12.75">
      <c r="B47">
        <v>3163.7</v>
      </c>
      <c r="C47" t="s">
        <v>90</v>
      </c>
      <c r="D47" s="35"/>
      <c r="E47">
        <v>28.05</v>
      </c>
      <c r="F47" s="11">
        <v>1800</v>
      </c>
      <c r="J47" s="20">
        <v>9</v>
      </c>
      <c r="K47" s="20"/>
      <c r="L47" s="25"/>
      <c r="M47" s="25"/>
    </row>
    <row r="48" spans="1:13" ht="12.75">
      <c r="A48" t="s">
        <v>33</v>
      </c>
      <c r="J48" s="20">
        <v>10</v>
      </c>
      <c r="K48" s="20"/>
      <c r="L48" s="25"/>
      <c r="M48" s="25"/>
    </row>
    <row r="49" spans="2:13" ht="12.75">
      <c r="B49">
        <f>F49/D49</f>
        <v>962.0000000000001</v>
      </c>
      <c r="C49" t="s">
        <v>34</v>
      </c>
      <c r="D49" s="5">
        <v>2.73</v>
      </c>
      <c r="E49" t="s">
        <v>19</v>
      </c>
      <c r="F49" s="5">
        <v>2626.26</v>
      </c>
      <c r="J49" s="20">
        <v>11</v>
      </c>
      <c r="K49" s="20"/>
      <c r="L49" s="25"/>
      <c r="M49" s="25"/>
    </row>
    <row r="50" spans="1:13" ht="12.75">
      <c r="A50" t="s">
        <v>35</v>
      </c>
      <c r="J50" s="20">
        <v>12</v>
      </c>
      <c r="K50" s="20"/>
      <c r="L50" s="25"/>
      <c r="M50" s="25"/>
    </row>
    <row r="51" spans="2:13" ht="12.75">
      <c r="B51">
        <v>820.7</v>
      </c>
      <c r="C51" t="s">
        <v>18</v>
      </c>
      <c r="D51" s="5">
        <v>0.08</v>
      </c>
      <c r="E51" t="s">
        <v>19</v>
      </c>
      <c r="F51" s="11">
        <f>B51*D51</f>
        <v>65.656</v>
      </c>
      <c r="J51" s="20"/>
      <c r="K51" s="20"/>
      <c r="L51" s="31" t="s">
        <v>88</v>
      </c>
      <c r="M51" s="28">
        <f>SUM(M40:M50)</f>
        <v>608.4</v>
      </c>
    </row>
    <row r="52" spans="1:6" ht="12.75">
      <c r="A52" t="s">
        <v>36</v>
      </c>
      <c r="B52">
        <v>3163.7</v>
      </c>
      <c r="C52" t="s">
        <v>18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SUM(F44:F54)</f>
        <v>9091.916000000001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3163.7</v>
      </c>
      <c r="F59" s="36">
        <f>C59/D59*E59</f>
        <v>4263.908306919726</v>
      </c>
    </row>
    <row r="60" spans="1:6" ht="12.75">
      <c r="A60" t="s">
        <v>41</v>
      </c>
      <c r="C60">
        <v>230866</v>
      </c>
      <c r="D60">
        <v>219205.2</v>
      </c>
      <c r="E60">
        <v>3163.7</v>
      </c>
      <c r="F60" s="36">
        <f>C60/D60*E60</f>
        <v>3331.99561050559</v>
      </c>
    </row>
    <row r="61" spans="1:6" ht="12.75">
      <c r="A61" t="s">
        <v>42</v>
      </c>
      <c r="F61" s="11">
        <f>M36</f>
        <v>1771.384215</v>
      </c>
    </row>
    <row r="62" spans="1:6" ht="12.75">
      <c r="A62" t="s">
        <v>97</v>
      </c>
      <c r="F62" s="5"/>
    </row>
    <row r="63" spans="2:6" ht="12.75">
      <c r="B63">
        <v>3163.7</v>
      </c>
      <c r="C63" t="s">
        <v>18</v>
      </c>
      <c r="D63" s="5">
        <v>0.1</v>
      </c>
      <c r="E63" t="s">
        <v>19</v>
      </c>
      <c r="F63" s="11">
        <f>B63*D63</f>
        <v>316.37</v>
      </c>
    </row>
    <row r="64" spans="1:6" ht="12.75">
      <c r="A64" t="s">
        <v>43</v>
      </c>
      <c r="F64" s="5">
        <f>M51</f>
        <v>608.4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3163.7</v>
      </c>
      <c r="C67" t="s">
        <v>18</v>
      </c>
      <c r="D67" s="11">
        <v>0.4</v>
      </c>
      <c r="E67" t="s">
        <v>19</v>
      </c>
      <c r="F67" s="11">
        <f>B67*D67</f>
        <v>1265.48</v>
      </c>
    </row>
    <row r="68" spans="1:6" ht="12.75">
      <c r="A68" s="4" t="s">
        <v>46</v>
      </c>
      <c r="B68" s="10"/>
      <c r="C68" s="10"/>
      <c r="F68" s="32">
        <f>SUM(F59:F67)</f>
        <v>11557.538132425316</v>
      </c>
    </row>
    <row r="70" ht="12.75">
      <c r="A70" s="4" t="s">
        <v>47</v>
      </c>
    </row>
    <row r="71" spans="1:6" ht="12.75">
      <c r="A71" t="s">
        <v>48</v>
      </c>
      <c r="B71">
        <v>3163.7</v>
      </c>
      <c r="C71" t="s">
        <v>90</v>
      </c>
      <c r="F71" s="11">
        <v>1076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3163.7</v>
      </c>
      <c r="C74" t="s">
        <v>18</v>
      </c>
      <c r="D74" s="11">
        <v>1.32</v>
      </c>
      <c r="E74" t="s">
        <v>19</v>
      </c>
      <c r="F74" s="11">
        <f>B74*D74</f>
        <v>4176.084</v>
      </c>
    </row>
    <row r="75" spans="1:6" ht="12.75">
      <c r="A75" s="4" t="s">
        <v>50</v>
      </c>
      <c r="F75" s="32">
        <f>F71+F74</f>
        <v>5252.084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3163.7</v>
      </c>
      <c r="C79" t="s">
        <v>18</v>
      </c>
      <c r="D79" s="11">
        <v>2.8</v>
      </c>
      <c r="E79" t="s">
        <v>19</v>
      </c>
      <c r="F79" s="5">
        <f>B79*D79</f>
        <v>8858.359999999999</v>
      </c>
    </row>
    <row r="80" spans="1:9" ht="12.75">
      <c r="A80" s="4" t="s">
        <v>53</v>
      </c>
      <c r="F80" s="8">
        <f>SUM(F79)</f>
        <v>8858.359999999999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49258.75813242532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394.07006505940257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4">
        <f>F82+F84</f>
        <v>49652.82819748472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58321</v>
      </c>
      <c r="D88" s="23">
        <v>60794</v>
      </c>
      <c r="E88" s="45">
        <f>F86</f>
        <v>49652.82819748472</v>
      </c>
      <c r="F88" s="46">
        <f>C88+D88-E88</f>
        <v>69462.17180251528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2011-11-21T13:26:39Z</dcterms:modified>
  <cp:category/>
  <cp:version/>
  <cp:contentType/>
  <cp:contentStatus/>
</cp:coreProperties>
</file>