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<sst xmlns="http://schemas.openxmlformats.org/spreadsheetml/2006/main" count="158" uniqueCount="108">
  <si>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</si>
  <si>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</si>
  <si>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</si>
  <si>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</si>
  <si>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</si>
  <si>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</si>
  <si>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</si>
  <si>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</si>
  <si>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</si>
  <si>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</si>
  <si>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</si>
  <si>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</si>
  <si>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</si>
  <si>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</si>
  <si>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</si>
  <si>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</si>
  <si>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</si>
  <si>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</si>
  <si>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</si>
  <si>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</si>
  <si>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</si>
  <si>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</si>
  <si>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</si>
  <si>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</si>
  <si>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</si>
  <si>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</si>
  <si>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</si>
  <si>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</si>
  <si>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</si>
  <si>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</si>
  <si>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</si>
  <si>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</si>
  <si>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</si>
  <si>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</si>
  <si>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</si>
  <si>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</si>
  <si>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</si>
  <si>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</si>
  <si>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</si>
  <si>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</si>
  <si>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</si>
  <si>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</si>
  <si>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</si>
  <si>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</si>
  <si>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</si>
  <si>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</si>
  <si>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</si>
  <si>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</si>
  <si>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</si>
  <si>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</si>
  <si>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</si>
  <si>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</si>
  <si>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</si>
  <si>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</si>
  <si>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</si>
  <si>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</si>
  <si>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</si>
  <si>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</si>
  <si>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</si>
  <si>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</si>
  <si>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</si>
  <si>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</si>
  <si>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</si>
  <si>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</si>
  <si>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</si>
  <si>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</si>
  <si>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</si>
  <si>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</si>
  <si>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</si>
  <si>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</si>
  <si>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</si>
  <si>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</si>
  <si>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</si>
  <si>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</si>
  <si>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</si>
  <si>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</si>
  <si>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</si>
  <si>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</si>
  <si>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</si>
  <si>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</si>
  <si>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</si>
  <si>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</si>
  <si>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</si>
  <si>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</si>
  <si>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</si>
  <si>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</si>
  <si>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</si>
  <si>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</si>
  <si>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</si>
  <si>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</si>
  <si>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</si>
  <si>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</si>
  <si>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</si>
  <si>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</si>
  <si>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</si>
  <si>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</si>
  <si>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</si>
  <si>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</si>
  <si>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</si>
  <si>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</si>
  <si>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</si>
  <si>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</si>
  <si>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</si>
  <si>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</si>
  <si>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</si>
  <si>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01.04.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</si>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</sst>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591.6</v>
      </c>
      <c r="F7" t="s">
        <v>93</v>
      </c>
      <c r="J7" s="15"/>
      <c r="K7" s="15" t="s">
        <v>70</v>
      </c>
      <c r="L7" s="21">
        <v>2</v>
      </c>
      <c r="M7" s="35">
        <f>L7*81.37*1.262</f>
        <v>205.37788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318</v>
      </c>
      <c r="F10" t="s">
        <v>93</v>
      </c>
      <c r="J10" s="16"/>
      <c r="K10" s="18" t="s">
        <v>75</v>
      </c>
      <c r="L10" s="23">
        <v>0</v>
      </c>
      <c r="M10" s="35">
        <f>L10*81.37*1.262</f>
        <v>0</v>
      </c>
    </row>
    <row r="11" spans="1:13" ht="12.75">
      <c r="A11" t="s">
        <v>7</v>
      </c>
      <c r="E11">
        <v>2272</v>
      </c>
      <c r="F11" t="s">
        <v>93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34</v>
      </c>
      <c r="F12" t="s">
        <v>93</v>
      </c>
      <c r="J12" s="16"/>
      <c r="K12" s="18" t="s">
        <v>74</v>
      </c>
      <c r="L12" s="23">
        <v>1.61</v>
      </c>
      <c r="M12" s="35">
        <f>L12*81.37*1.262</f>
        <v>165.32919340000004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5024.56</v>
      </c>
      <c r="J16" s="15" t="s">
        <v>80</v>
      </c>
      <c r="K16" s="26" t="s">
        <v>81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5777.29</v>
      </c>
      <c r="J17" s="16" t="s">
        <v>82</v>
      </c>
      <c r="K17" s="18" t="s">
        <v>83</v>
      </c>
      <c r="L17" s="23">
        <v>0</v>
      </c>
      <c r="M17" s="35">
        <f>L17*81.37*1.262</f>
        <v>0</v>
      </c>
    </row>
    <row r="18" spans="2:13" ht="12.75">
      <c r="B18" t="s">
        <v>12</v>
      </c>
      <c r="F18" s="9">
        <f>F17/F16</f>
        <v>1.1498101326285286</v>
      </c>
      <c r="J18" s="20"/>
      <c r="K18" s="27" t="s">
        <v>84</v>
      </c>
      <c r="L18" s="28">
        <f>SUM(L7:L17)</f>
        <v>3.6100000000000003</v>
      </c>
      <c r="M18" s="36">
        <f>SUM(M7:M17)</f>
        <v>370.7070734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5777.29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5">
        <f>L22*81.37*1.15*1.262</f>
        <v>0</v>
      </c>
    </row>
    <row r="23" spans="10:13" ht="12.75">
      <c r="J23" s="20"/>
      <c r="K23" s="30" t="s">
        <v>84</v>
      </c>
      <c r="L23" s="28">
        <f>SUM(L22:L22)</f>
        <v>0</v>
      </c>
      <c r="M23" s="36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2175.69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6">
        <f>M27/60.97/1.142</f>
        <v>0</v>
      </c>
      <c r="M27" s="28"/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318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6">
        <f>SUM(M31:M31)</f>
        <v>0</v>
      </c>
    </row>
    <row r="33" spans="1:6" ht="12.75">
      <c r="A33" s="5" t="s">
        <v>27</v>
      </c>
      <c r="B33">
        <v>2271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34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591.6</v>
      </c>
      <c r="C40" t="s">
        <v>20</v>
      </c>
      <c r="D40" s="37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4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591.6</v>
      </c>
      <c r="C45" t="s">
        <v>93</v>
      </c>
      <c r="D45" s="39"/>
      <c r="E45">
        <v>76.53</v>
      </c>
      <c r="F45" s="11">
        <v>414</v>
      </c>
    </row>
    <row r="46" ht="12.75">
      <c r="A46" t="s">
        <v>34</v>
      </c>
    </row>
    <row r="47" spans="2:6" ht="12.75">
      <c r="B47">
        <v>591.6</v>
      </c>
      <c r="C47" t="s">
        <v>93</v>
      </c>
      <c r="D47" s="39"/>
      <c r="E47">
        <v>28.05</v>
      </c>
      <c r="F47" s="11">
        <v>161</v>
      </c>
    </row>
    <row r="48" ht="12.75">
      <c r="A48" t="s">
        <v>35</v>
      </c>
    </row>
    <row r="49" spans="2:6" ht="12.75">
      <c r="B49">
        <f>F49/D49</f>
        <v>91</v>
      </c>
      <c r="C49" t="s">
        <v>36</v>
      </c>
      <c r="D49" s="5">
        <v>2.73</v>
      </c>
      <c r="E49" t="s">
        <v>21</v>
      </c>
      <c r="F49" s="5">
        <v>248.43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823.4300000000001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591.6</v>
      </c>
      <c r="F59" s="40">
        <f>C59/D59*E59</f>
        <v>405.9765746390073</v>
      </c>
    </row>
    <row r="60" spans="1:6" ht="12.75">
      <c r="A60" t="s">
        <v>43</v>
      </c>
      <c r="C60">
        <v>137133</v>
      </c>
      <c r="D60">
        <v>218626.3</v>
      </c>
      <c r="E60">
        <v>591.6</v>
      </c>
      <c r="F60" s="40">
        <f>C60/D60*E60</f>
        <v>371.08016190183895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591.6</v>
      </c>
      <c r="C63" t="s">
        <v>20</v>
      </c>
      <c r="D63" s="5">
        <v>0.05</v>
      </c>
      <c r="E63" t="s">
        <v>21</v>
      </c>
      <c r="F63" s="11">
        <f>B63*D63</f>
        <v>29.580000000000002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591.6</v>
      </c>
      <c r="C67" t="s">
        <v>20</v>
      </c>
      <c r="D67" s="11">
        <v>0.21</v>
      </c>
      <c r="E67" t="s">
        <v>21</v>
      </c>
      <c r="F67" s="11">
        <f>B67*D67</f>
        <v>124.236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930.8727365408463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591.6</v>
      </c>
      <c r="C72" t="s">
        <v>93</v>
      </c>
      <c r="F72" s="11">
        <v>89</v>
      </c>
    </row>
    <row r="73" spans="1:6" ht="12.75">
      <c r="A73" t="s">
        <v>52</v>
      </c>
      <c r="F73" s="5"/>
    </row>
    <row r="74" spans="1:6" ht="12.75">
      <c r="A74" s="7" t="s">
        <v>102</v>
      </c>
      <c r="F74" s="5"/>
    </row>
    <row r="75" spans="2:6" ht="12.75">
      <c r="B75">
        <v>591.6</v>
      </c>
      <c r="C75" t="s">
        <v>20</v>
      </c>
      <c r="D75" s="11">
        <v>0.51</v>
      </c>
      <c r="E75" t="s">
        <v>21</v>
      </c>
      <c r="F75" s="11">
        <f>B75*D75</f>
        <v>301.716</v>
      </c>
    </row>
    <row r="76" spans="1:6" ht="12.75">
      <c r="A76" s="4" t="s">
        <v>53</v>
      </c>
      <c r="F76" s="34">
        <f>F72+F75</f>
        <v>390.716</v>
      </c>
    </row>
    <row r="77" ht="12.75">
      <c r="F77" s="5"/>
    </row>
    <row r="78" spans="1:6" ht="12.75">
      <c r="A78" s="4" t="s">
        <v>54</v>
      </c>
      <c r="F78" s="5"/>
    </row>
    <row r="79" spans="1:6" ht="12.75">
      <c r="A79" s="7" t="s">
        <v>55</v>
      </c>
      <c r="B79" s="7"/>
      <c r="C79" s="7"/>
      <c r="D79" s="7"/>
      <c r="E79" s="7"/>
      <c r="F79" s="38"/>
    </row>
    <row r="80" spans="2:9" ht="12.75">
      <c r="B80">
        <v>591.6</v>
      </c>
      <c r="C80" t="s">
        <v>20</v>
      </c>
      <c r="D80" s="11">
        <v>1.82</v>
      </c>
      <c r="E80" t="s">
        <v>21</v>
      </c>
      <c r="F80" s="11">
        <f>B80*D80</f>
        <v>1076.712</v>
      </c>
      <c r="G80" s="7"/>
      <c r="H80" s="7"/>
      <c r="I80" s="7"/>
    </row>
    <row r="81" spans="1:6" ht="12.75">
      <c r="A81" s="4" t="s">
        <v>56</v>
      </c>
      <c r="F81" s="34">
        <f>SUM(F80)</f>
        <v>1076.712</v>
      </c>
    </row>
    <row r="82" ht="12.75">
      <c r="F82" s="5"/>
    </row>
    <row r="83" spans="1:6" ht="12.75">
      <c r="A83" s="1" t="s">
        <v>57</v>
      </c>
      <c r="B83" s="1"/>
      <c r="F83" s="34">
        <f>F41+F55+F69+F76+F81</f>
        <v>5397.420736540846</v>
      </c>
    </row>
    <row r="84" ht="12.75">
      <c r="F84" s="5"/>
    </row>
    <row r="85" spans="1:6" ht="12.75">
      <c r="A85" s="1" t="s">
        <v>59</v>
      </c>
      <c r="B85" s="41">
        <v>0.008</v>
      </c>
      <c r="C85" s="1"/>
      <c r="D85" s="1"/>
      <c r="E85" s="1"/>
      <c r="F85" s="34">
        <f>F83*0.8%</f>
        <v>43.179365892326764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5440.600102433173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105</v>
      </c>
    </row>
    <row r="89" spans="1:6" ht="12.75">
      <c r="A89" s="13"/>
      <c r="B89" s="44">
        <v>40603</v>
      </c>
      <c r="C89" s="45">
        <v>-18237</v>
      </c>
      <c r="D89" s="23">
        <v>5777</v>
      </c>
      <c r="E89" s="23">
        <v>5441</v>
      </c>
      <c r="F89" s="47">
        <f>C89+D89-E89</f>
        <v>-17901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2011-06-15T18:47:23Z</dcterms:modified>
  <cp:category/>
  <cp:version/>
  <cp:contentType/>
  <cp:contentStatus/>
</cp:coreProperties>
</file>