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<sst xmlns="http://schemas.openxmlformats.org/spreadsheetml/2006/main" count="192" uniqueCount="134">
  <si>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</si>
  <si>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</si>
  <si>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</si>
  <si>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</si>
  <si>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</si>
  <si>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</si>
  <si>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</si>
  <si>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</si>
  <si>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</si>
  <si>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</si>
  <si>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</si>
  <si>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</si>
  <si>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</si>
  <si>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</si>
  <si>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</si>
  <si>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</si>
  <si>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</si>
  <si>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</si>
  <si>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</si>
  <si>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</si>
  <si>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</si>
  <si>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</si>
  <si>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</si>
  <si>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</si>
  <si>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</si>
  <si>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</si>
  <si>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</si>
  <si>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</si>
  <si>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</si>
  <si>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</si>
  <si>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</si>
  <si>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</si>
  <si>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</si>
  <si>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</si>
  <si>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</si>
  <si>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</si>
  <si>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</si>
  <si>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</si>
  <si>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</si>
  <si>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</si>
  <si>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</si>
  <si>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</si>
  <si>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</si>
  <si>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</si>
  <si>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</si>
  <si>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</si>
  <si>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</si>
  <si>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</si>
  <si>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</si>
  <si>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</si>
  <si>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</si>
  <si>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</si>
  <si>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</si>
  <si>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</si>
  <si>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</si>
  <si>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</si>
  <si>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</si>
  <si>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</si>
  <si>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</si>
  <si>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</si>
  <si>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</si>
  <si>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</si>
  <si>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</si>
  <si>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</si>
  <si>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</si>
  <si>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</si>
  <si>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</si>
  <si>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</si>
  <si>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</si>
  <si>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</si>
  <si>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</si>
  <si>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</si>
  <si>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</si>
  <si>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</si>
  <si>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</si>
  <si>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</si>
  <si>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</si>
  <si>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</si>
  <si>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</si>
  <si>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</si>
  <si>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</si>
  <si>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</si>
  <si>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</si>
  <si>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</si>
  <si>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</si>
  <si>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</si>
  <si>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</si>
  <si>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</si>
  <si>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</si>
  <si>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</si>
  <si>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</si>
  <si>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</si>
  <si>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</si>
  <si>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</si>
  <si>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</si>
  <si>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</si>
  <si>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</si>
  <si>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</si>
  <si>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</si>
  <si>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</si>
  <si>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</si>
  <si>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</si>
  <si>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Прочистка канализации</t>
  </si>
  <si>
    <t>2011 г.</t>
  </si>
  <si>
    <t>(з/пл. мастеров, ЕСН, услуги сбербанка)</t>
  </si>
  <si>
    <t>1.2 Аренда (спарк)</t>
  </si>
  <si>
    <t>1 ставка</t>
  </si>
  <si>
    <t>0,5 ставки</t>
  </si>
  <si>
    <t>Смена вентиля Д 20 (1шт)</t>
  </si>
  <si>
    <t>Вентиль Д 20</t>
  </si>
  <si>
    <t>1шт</t>
  </si>
  <si>
    <t>Труба Д 57</t>
  </si>
  <si>
    <t>Устройство врезки Д 20 (1шт)</t>
  </si>
  <si>
    <t>Врезка Д 20</t>
  </si>
  <si>
    <t>ост.на 01.04.</t>
  </si>
  <si>
    <t>март</t>
  </si>
  <si>
    <t xml:space="preserve">                    за март  2011 г.</t>
  </si>
  <si>
    <t>Откачка воды из техподполья</t>
  </si>
  <si>
    <t>Смена труб Д 32 м/пл (2мп)</t>
  </si>
  <si>
    <t>Труба Д 32 м/пл</t>
  </si>
  <si>
    <t>2мп</t>
  </si>
  <si>
    <t xml:space="preserve">Муфта разъемная </t>
  </si>
  <si>
    <t>Муфта паечная 32</t>
  </si>
  <si>
    <t>Смена труб Д 57 (5мп)</t>
  </si>
  <si>
    <t>5мп</t>
  </si>
  <si>
    <t>Тройник 25</t>
  </si>
  <si>
    <t>Сгон 25</t>
  </si>
  <si>
    <t>Муфта 25</t>
  </si>
  <si>
    <t>Вентиль Д 25</t>
  </si>
  <si>
    <t>Тройник 20</t>
  </si>
  <si>
    <t>Смена сгона Д 25 (1шт)</t>
  </si>
  <si>
    <t>Смена вентиля Д 25 (1шт)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</si>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</sst>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116</v>
      </c>
    </row>
    <row r="3" spans="2:13" ht="12.75">
      <c r="B3" s="1" t="s">
        <v>1</v>
      </c>
      <c r="C3" s="8" t="s">
        <v>115</v>
      </c>
      <c r="D3" s="1" t="s">
        <v>103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2803</v>
      </c>
      <c r="F7" t="s">
        <v>93</v>
      </c>
      <c r="J7" s="15"/>
      <c r="K7" s="15" t="s">
        <v>69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1212.5</v>
      </c>
      <c r="F10" t="s">
        <v>93</v>
      </c>
      <c r="J10" s="16"/>
      <c r="K10" s="18" t="s">
        <v>74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3245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381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24569.32</v>
      </c>
      <c r="J16" s="15" t="s">
        <v>79</v>
      </c>
      <c r="K16" s="26" t="s">
        <v>80</v>
      </c>
      <c r="L16" s="21">
        <v>2</v>
      </c>
      <c r="M16" s="34">
        <f>L16*81.37*1.262</f>
        <v>205.37788</v>
      </c>
    </row>
    <row r="17" spans="1:13" ht="12.75">
      <c r="A17" t="s">
        <v>11</v>
      </c>
      <c r="F17" s="5">
        <v>21284.5</v>
      </c>
      <c r="J17" s="16" t="s">
        <v>81</v>
      </c>
      <c r="K17" s="18" t="s">
        <v>82</v>
      </c>
      <c r="L17" s="23">
        <v>2.12</v>
      </c>
      <c r="M17" s="34">
        <f>L17*81.37*1.262</f>
        <v>217.70055280000005</v>
      </c>
    </row>
    <row r="18" spans="2:13" ht="12.75">
      <c r="B18" t="s">
        <v>12</v>
      </c>
      <c r="F18" s="9">
        <f>F17/F16</f>
        <v>0.8663039921332785</v>
      </c>
      <c r="J18" s="20"/>
      <c r="K18" s="27" t="s">
        <v>83</v>
      </c>
      <c r="L18" s="28">
        <f>SUM(L7:L17)</f>
        <v>17.12</v>
      </c>
      <c r="M18" s="35">
        <f>SUM(M7:M17)</f>
        <v>1758.0346528</v>
      </c>
    </row>
    <row r="19" spans="1:11" ht="12.75">
      <c r="A19" t="s">
        <v>105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21404.5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102</v>
      </c>
      <c r="L22" s="25">
        <v>9.66</v>
      </c>
      <c r="M22" s="34">
        <f>L22*81.37*1.15*1.262</f>
        <v>1140.7714344600001</v>
      </c>
    </row>
    <row r="23" spans="10:13" ht="12.75">
      <c r="J23" s="20">
        <v>2</v>
      </c>
      <c r="K23" s="20" t="s">
        <v>117</v>
      </c>
      <c r="L23" s="25">
        <v>21</v>
      </c>
      <c r="M23" s="34">
        <f aca="true" t="shared" si="0" ref="M23:M34">L23*81.37*1.15*1.262</f>
        <v>2479.937901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118</v>
      </c>
      <c r="L24" s="25">
        <v>3.1</v>
      </c>
      <c r="M24" s="34">
        <f t="shared" si="0"/>
        <v>366.08607109999997</v>
      </c>
    </row>
    <row r="25" spans="1:13" ht="12.75">
      <c r="A25" t="s">
        <v>16</v>
      </c>
      <c r="D25" t="s">
        <v>106</v>
      </c>
      <c r="F25" s="11">
        <v>5439.22</v>
      </c>
      <c r="J25" s="20">
        <v>4</v>
      </c>
      <c r="K25" s="20" t="s">
        <v>108</v>
      </c>
      <c r="L25" s="25">
        <v>0.81</v>
      </c>
      <c r="M25" s="34">
        <f t="shared" si="0"/>
        <v>95.65474761000002</v>
      </c>
    </row>
    <row r="26" spans="1:13" ht="12.75">
      <c r="A26" t="s">
        <v>17</v>
      </c>
      <c r="J26" s="20">
        <v>5</v>
      </c>
      <c r="K26" s="20" t="s">
        <v>123</v>
      </c>
      <c r="L26" s="25">
        <v>6.75</v>
      </c>
      <c r="M26" s="34">
        <f t="shared" si="0"/>
        <v>797.12289675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112</v>
      </c>
      <c r="L27" s="25">
        <v>4.46</v>
      </c>
      <c r="M27" s="34">
        <f t="shared" si="0"/>
        <v>526.6915732599999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130</v>
      </c>
      <c r="L28" s="25">
        <v>0.41</v>
      </c>
      <c r="M28" s="34">
        <f t="shared" si="0"/>
        <v>48.41783520999999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 t="s">
        <v>131</v>
      </c>
      <c r="L29" s="25">
        <v>1.03</v>
      </c>
      <c r="M29" s="34">
        <f t="shared" si="0"/>
        <v>121.63504943000001</v>
      </c>
    </row>
    <row r="30" spans="1:13" ht="12.75">
      <c r="A30" t="s">
        <v>23</v>
      </c>
      <c r="J30" s="20">
        <v>9</v>
      </c>
      <c r="K30" s="20" t="s">
        <v>132</v>
      </c>
      <c r="L30" s="25">
        <v>0.49</v>
      </c>
      <c r="M30" s="34">
        <f t="shared" si="0"/>
        <v>57.865217689999994</v>
      </c>
    </row>
    <row r="31" spans="1:13" ht="12.75">
      <c r="A31" s="5" t="s">
        <v>24</v>
      </c>
      <c r="B31">
        <v>1212.5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3245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107</v>
      </c>
      <c r="J35" s="20"/>
      <c r="K35" s="30" t="s">
        <v>83</v>
      </c>
      <c r="L35" s="28">
        <f>SUM(L22:L34)</f>
        <v>47.71</v>
      </c>
      <c r="M35" s="35">
        <f>SUM(M22:M34)</f>
        <v>5634.18272651</v>
      </c>
    </row>
    <row r="36" spans="2:11" ht="12.75">
      <c r="B36">
        <v>381</v>
      </c>
      <c r="C36" t="s">
        <v>19</v>
      </c>
      <c r="D36" s="5">
        <v>6.17</v>
      </c>
      <c r="E36" t="s">
        <v>20</v>
      </c>
      <c r="F36" s="5">
        <v>2262.77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2803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57</v>
      </c>
      <c r="F41" s="33">
        <f>F25+F36+F40</f>
        <v>7701.99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119</v>
      </c>
      <c r="L43" s="25" t="s">
        <v>120</v>
      </c>
      <c r="M43" s="25">
        <v>272</v>
      </c>
    </row>
    <row r="44" spans="1:13" ht="12.75">
      <c r="A44" t="s">
        <v>32</v>
      </c>
      <c r="J44" s="20">
        <v>2</v>
      </c>
      <c r="K44" s="20" t="s">
        <v>121</v>
      </c>
      <c r="L44" s="25" t="s">
        <v>110</v>
      </c>
      <c r="M44" s="25">
        <v>190</v>
      </c>
    </row>
    <row r="45" spans="2:13" ht="12.75">
      <c r="B45">
        <v>2803</v>
      </c>
      <c r="C45" t="s">
        <v>93</v>
      </c>
      <c r="D45" s="36"/>
      <c r="E45">
        <v>76.53</v>
      </c>
      <c r="F45" s="11">
        <v>1964</v>
      </c>
      <c r="J45" s="20">
        <v>3</v>
      </c>
      <c r="K45" s="20" t="s">
        <v>122</v>
      </c>
      <c r="L45" s="25" t="s">
        <v>110</v>
      </c>
      <c r="M45" s="25">
        <v>14</v>
      </c>
    </row>
    <row r="46" spans="1:13" ht="12.75">
      <c r="A46" t="s">
        <v>33</v>
      </c>
      <c r="J46" s="20">
        <v>4</v>
      </c>
      <c r="K46" s="20" t="s">
        <v>109</v>
      </c>
      <c r="L46" s="25" t="s">
        <v>110</v>
      </c>
      <c r="M46" s="25">
        <v>147</v>
      </c>
    </row>
    <row r="47" spans="2:13" ht="12.75">
      <c r="B47">
        <v>2803</v>
      </c>
      <c r="C47" t="s">
        <v>93</v>
      </c>
      <c r="D47" s="36"/>
      <c r="E47">
        <v>28.05</v>
      </c>
      <c r="F47" s="11">
        <v>762</v>
      </c>
      <c r="J47" s="20">
        <v>5</v>
      </c>
      <c r="K47" s="20" t="s">
        <v>111</v>
      </c>
      <c r="L47" s="25" t="s">
        <v>124</v>
      </c>
      <c r="M47" s="25">
        <v>486.1</v>
      </c>
    </row>
    <row r="48" spans="1:13" ht="12.75">
      <c r="A48" t="s">
        <v>34</v>
      </c>
      <c r="J48" s="20">
        <v>6</v>
      </c>
      <c r="K48" s="20" t="s">
        <v>113</v>
      </c>
      <c r="L48" s="25" t="s">
        <v>110</v>
      </c>
      <c r="M48" s="25">
        <v>14</v>
      </c>
    </row>
    <row r="49" spans="2:13" ht="12.75">
      <c r="B49">
        <f>F49/D49</f>
        <v>1795</v>
      </c>
      <c r="C49" t="s">
        <v>35</v>
      </c>
      <c r="D49" s="5">
        <v>1.91</v>
      </c>
      <c r="E49" t="s">
        <v>20</v>
      </c>
      <c r="F49" s="5">
        <v>3428.45</v>
      </c>
      <c r="J49" s="20">
        <v>7</v>
      </c>
      <c r="K49" s="20" t="s">
        <v>125</v>
      </c>
      <c r="L49" s="25" t="s">
        <v>110</v>
      </c>
      <c r="M49" s="25">
        <v>30</v>
      </c>
    </row>
    <row r="50" spans="1:13" ht="12.75">
      <c r="A50" t="s">
        <v>36</v>
      </c>
      <c r="J50" s="20">
        <v>8</v>
      </c>
      <c r="K50" s="20" t="s">
        <v>126</v>
      </c>
      <c r="L50" s="25" t="s">
        <v>110</v>
      </c>
      <c r="M50" s="25">
        <v>16</v>
      </c>
    </row>
    <row r="51" spans="2:13" ht="12.75"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9</v>
      </c>
      <c r="K51" s="20" t="s">
        <v>127</v>
      </c>
      <c r="L51" s="25" t="s">
        <v>110</v>
      </c>
      <c r="M51" s="25">
        <v>40</v>
      </c>
    </row>
    <row r="52" spans="1:13" ht="12.75">
      <c r="A52" t="s">
        <v>37</v>
      </c>
      <c r="F52" s="5">
        <v>0</v>
      </c>
      <c r="J52" s="20">
        <v>10</v>
      </c>
      <c r="K52" s="20" t="s">
        <v>128</v>
      </c>
      <c r="L52" s="25" t="s">
        <v>110</v>
      </c>
      <c r="M52" s="25">
        <v>325</v>
      </c>
    </row>
    <row r="53" spans="1:13" ht="12.75">
      <c r="A53" t="s">
        <v>38</v>
      </c>
      <c r="F53" s="5">
        <v>0</v>
      </c>
      <c r="J53" s="20">
        <v>11</v>
      </c>
      <c r="K53" s="20" t="s">
        <v>129</v>
      </c>
      <c r="L53" s="25" t="s">
        <v>110</v>
      </c>
      <c r="M53" s="25">
        <v>66</v>
      </c>
    </row>
    <row r="54" spans="10:13" ht="12.75">
      <c r="J54" s="20">
        <v>12</v>
      </c>
      <c r="K54" s="20" t="s">
        <v>101</v>
      </c>
      <c r="L54" s="25" t="s">
        <v>133</v>
      </c>
      <c r="M54" s="25">
        <v>39.76</v>
      </c>
    </row>
    <row r="55" spans="1:13" ht="12.75">
      <c r="A55" s="4" t="s">
        <v>39</v>
      </c>
      <c r="B55" s="10"/>
      <c r="C55" s="10"/>
      <c r="F55" s="8">
        <f>SUM(F45:F54)</f>
        <v>6154.45</v>
      </c>
      <c r="J55" s="20">
        <v>13</v>
      </c>
      <c r="K55" s="20"/>
      <c r="L55" s="25"/>
      <c r="M55" s="25"/>
    </row>
    <row r="56" spans="10:13" ht="12.75">
      <c r="J56" s="20"/>
      <c r="K56" s="20"/>
      <c r="L56" s="32" t="s">
        <v>91</v>
      </c>
      <c r="M56" s="35">
        <f>SUM(M43:M55)</f>
        <v>1639.86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218626.3</v>
      </c>
      <c r="E59">
        <v>2803</v>
      </c>
      <c r="F59" s="37">
        <f>C59/D59*E59</f>
        <v>1923.516461651686</v>
      </c>
    </row>
    <row r="60" spans="1:6" ht="12.75">
      <c r="A60" t="s">
        <v>42</v>
      </c>
      <c r="C60">
        <v>137133</v>
      </c>
      <c r="D60">
        <v>218626.3</v>
      </c>
      <c r="E60">
        <v>2803</v>
      </c>
      <c r="F60" s="37">
        <f>C60/D60*E60</f>
        <v>1758.1773052921815</v>
      </c>
    </row>
    <row r="61" spans="1:6" ht="12.75">
      <c r="A61" t="s">
        <v>43</v>
      </c>
      <c r="F61" s="5">
        <v>5634.18</v>
      </c>
    </row>
    <row r="62" ht="12.75">
      <c r="A62" t="s">
        <v>100</v>
      </c>
    </row>
    <row r="63" spans="2:6" ht="12.75">
      <c r="B63">
        <v>2803</v>
      </c>
      <c r="C63" t="s">
        <v>19</v>
      </c>
      <c r="D63" s="5">
        <v>0.05</v>
      </c>
      <c r="E63" t="s">
        <v>20</v>
      </c>
      <c r="F63" s="11">
        <f>B63*D63</f>
        <v>140.15</v>
      </c>
    </row>
    <row r="64" spans="1:6" ht="12.75">
      <c r="A64" t="s">
        <v>44</v>
      </c>
      <c r="F64" s="5">
        <v>1639.86</v>
      </c>
    </row>
    <row r="65" ht="12.75">
      <c r="A65" t="s">
        <v>45</v>
      </c>
    </row>
    <row r="66" ht="12.75">
      <c r="A66" t="s">
        <v>46</v>
      </c>
    </row>
    <row r="67" spans="2:6" ht="12.75">
      <c r="B67">
        <v>2803</v>
      </c>
      <c r="C67" t="s">
        <v>19</v>
      </c>
      <c r="D67" s="11">
        <v>0.21</v>
      </c>
      <c r="E67" t="s">
        <v>20</v>
      </c>
      <c r="F67" s="11">
        <f>B67*D67</f>
        <v>588.63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11684.513766943866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2803</v>
      </c>
      <c r="C72" t="s">
        <v>93</v>
      </c>
      <c r="F72" s="11">
        <v>420</v>
      </c>
    </row>
    <row r="73" spans="1:6" ht="12.75">
      <c r="A73" t="s">
        <v>51</v>
      </c>
      <c r="F73" s="5"/>
    </row>
    <row r="74" spans="1:6" ht="12.75">
      <c r="A74" s="7" t="s">
        <v>104</v>
      </c>
      <c r="F74" s="5"/>
    </row>
    <row r="75" spans="2:6" ht="12.75">
      <c r="B75">
        <v>2803</v>
      </c>
      <c r="C75" t="s">
        <v>19</v>
      </c>
      <c r="D75" s="11">
        <v>0.51</v>
      </c>
      <c r="E75" t="s">
        <v>20</v>
      </c>
      <c r="F75" s="11">
        <f>B75*D75</f>
        <v>1429.53</v>
      </c>
    </row>
    <row r="76" spans="1:6" ht="12.75">
      <c r="A76" s="4" t="s">
        <v>52</v>
      </c>
      <c r="F76" s="33">
        <f>F72+F75</f>
        <v>1849.53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2803</v>
      </c>
      <c r="C80" t="s">
        <v>19</v>
      </c>
      <c r="D80" s="11">
        <v>1.82</v>
      </c>
      <c r="E80" t="s">
        <v>20</v>
      </c>
      <c r="F80" s="11">
        <f>B80*D80</f>
        <v>5101.46</v>
      </c>
      <c r="G80" s="7"/>
      <c r="H80" s="7"/>
      <c r="I80" s="7"/>
    </row>
    <row r="81" spans="1:6" ht="12.75">
      <c r="A81" s="4" t="s">
        <v>55</v>
      </c>
      <c r="F81" s="8">
        <f>SUM(F80)</f>
        <v>5101.46</v>
      </c>
    </row>
    <row r="82" ht="12.75">
      <c r="F82" s="5"/>
    </row>
    <row r="83" spans="1:6" ht="12.75">
      <c r="A83" s="1" t="s">
        <v>56</v>
      </c>
      <c r="B83" s="1"/>
      <c r="F83" s="33">
        <f>F41+F55+F69+F76+F81</f>
        <v>32491.943766943863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259.9355501355509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32751.879317079412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114</v>
      </c>
    </row>
    <row r="89" spans="1:6" ht="12.75">
      <c r="A89" s="13"/>
      <c r="B89" s="42">
        <v>40603</v>
      </c>
      <c r="C89" s="43">
        <v>-232328</v>
      </c>
      <c r="D89" s="23">
        <v>21405</v>
      </c>
      <c r="E89" s="23">
        <v>32752</v>
      </c>
      <c r="F89" s="45">
        <f>C89+D89-E89</f>
        <v>-243675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2011-05-24T17:15:45Z</dcterms:modified>
  <cp:category/>
  <cp:version/>
  <cp:contentType/>
  <cp:contentStatus/>
</cp:coreProperties>
</file>