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<sst xmlns="http://schemas.openxmlformats.org/spreadsheetml/2006/main" count="175" uniqueCount="128">
  <si>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</si>
  <si>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</si>
  <si>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</si>
  <si>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</si>
  <si>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</si>
  <si>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</si>
  <si>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</si>
  <si>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</si>
  <si>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</si>
  <si>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</si>
  <si>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</si>
  <si>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</si>
  <si>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</si>
  <si>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</si>
  <si>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</si>
  <si>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</si>
  <si>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</si>
  <si>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</si>
  <si>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</si>
  <si>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</si>
  <si>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</si>
  <si>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</si>
  <si>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</si>
  <si>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</si>
  <si>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</si>
  <si>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</si>
  <si>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</si>
  <si>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</si>
  <si>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</si>
  <si>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</si>
  <si>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</si>
  <si>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</si>
  <si>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</si>
  <si>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</si>
  <si>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</si>
  <si>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</si>
  <si>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</si>
  <si>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</si>
  <si>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</si>
  <si>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</si>
  <si>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</si>
  <si>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</si>
  <si>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</si>
  <si>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</si>
  <si>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</si>
  <si>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</si>
  <si>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</si>
  <si>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</si>
  <si>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</si>
  <si>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</si>
  <si>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</si>
  <si>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</si>
  <si>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</si>
  <si>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</si>
  <si>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</si>
  <si>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</si>
  <si>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</si>
  <si>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</si>
  <si>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</si>
  <si>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</si>
  <si>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</si>
  <si>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</si>
  <si>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</si>
  <si>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</si>
  <si>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</si>
  <si>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</si>
  <si>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</si>
  <si>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</si>
  <si>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</si>
  <si>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</si>
  <si>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</si>
  <si>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</si>
  <si>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</si>
  <si>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</si>
  <si>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</si>
  <si>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</si>
  <si>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</si>
  <si>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</si>
  <si>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</si>
  <si>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</si>
  <si>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</si>
  <si>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</si>
  <si>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</si>
  <si>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</si>
  <si>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</si>
  <si>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</si>
  <si>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</si>
  <si>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</si>
  <si>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</si>
  <si>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</si>
  <si>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</si>
  <si>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</si>
  <si>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</si>
  <si>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</si>
  <si>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</si>
  <si>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</si>
  <si>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</si>
  <si>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</si>
  <si>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</si>
  <si>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</si>
  <si>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</si>
  <si>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</si>
  <si>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0,8 ставки</t>
  </si>
  <si>
    <t>0,6 ставки</t>
  </si>
  <si>
    <t>премия за месячник</t>
  </si>
  <si>
    <t>ост.на 01.07.</t>
  </si>
  <si>
    <t>июнь</t>
  </si>
  <si>
    <t xml:space="preserve">                    за июнь   2011 г.</t>
  </si>
  <si>
    <t>Смена вентиля Д 15 (4шт)</t>
  </si>
  <si>
    <t>Вентиль Д 15</t>
  </si>
  <si>
    <t>4шт</t>
  </si>
  <si>
    <t>Смена вентиля Д 20 (1шт)</t>
  </si>
  <si>
    <t>Вентиль Д 20</t>
  </si>
  <si>
    <t>1шт</t>
  </si>
  <si>
    <t>Изготовление и установка ограждения для клумбы</t>
  </si>
  <si>
    <t>Тес</t>
  </si>
  <si>
    <t>0,5м3</t>
  </si>
  <si>
    <t>1кг</t>
  </si>
  <si>
    <t>Гвозди</t>
  </si>
  <si>
    <t>Саморезы</t>
  </si>
  <si>
    <t>600шт</t>
  </si>
  <si>
    <t>Маслянная окраска эл.узла</t>
  </si>
  <si>
    <t>Краска</t>
  </si>
  <si>
    <t>1,25кг</t>
  </si>
  <si>
    <t>Смена ламп (1шт)</t>
  </si>
  <si>
    <t>Лампа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</si>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</sst>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3465.6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929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1029.5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1375.7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500</v>
      </c>
      <c r="F12" t="s">
        <v>91</v>
      </c>
      <c r="J12" s="16"/>
      <c r="K12" s="18" t="s">
        <v>72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36293.24</v>
      </c>
      <c r="J16" s="15" t="s">
        <v>78</v>
      </c>
      <c r="K16" s="26" t="s">
        <v>79</v>
      </c>
      <c r="L16" s="21">
        <v>7</v>
      </c>
      <c r="M16" s="33">
        <f>L16*81.37*1.262</f>
        <v>718.82258</v>
      </c>
    </row>
    <row r="17" spans="1:13" ht="12.75">
      <c r="A17" t="s">
        <v>11</v>
      </c>
      <c r="F17" s="5">
        <v>36354.63</v>
      </c>
      <c r="J17" s="16" t="s">
        <v>80</v>
      </c>
      <c r="K17" s="18" t="s">
        <v>81</v>
      </c>
      <c r="L17" s="23">
        <v>6.33</v>
      </c>
      <c r="M17" s="33">
        <f>L17*81.37*1.262</f>
        <v>650.0209902000001</v>
      </c>
    </row>
    <row r="18" spans="2:13" ht="12.75">
      <c r="B18" t="s">
        <v>12</v>
      </c>
      <c r="F18" s="9">
        <f>F17/F16</f>
        <v>1.0016914995740254</v>
      </c>
      <c r="J18" s="20"/>
      <c r="K18" s="27" t="s">
        <v>82</v>
      </c>
      <c r="L18" s="28">
        <f>SUM(L7:L17)</f>
        <v>20.33</v>
      </c>
      <c r="M18" s="34">
        <f>SUM(M7:M17)</f>
        <v>2087.6661502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36474.63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35">
        <v>3.24</v>
      </c>
      <c r="M22" s="33">
        <f>L22*81.37*1.15*1.262</f>
        <v>382.61899044000006</v>
      </c>
    </row>
    <row r="23" spans="10:13" ht="12.75">
      <c r="J23" s="20">
        <v>2</v>
      </c>
      <c r="K23" s="20" t="s">
        <v>111</v>
      </c>
      <c r="L23" s="35">
        <v>0.81</v>
      </c>
      <c r="M23" s="33">
        <f aca="true" t="shared" si="0" ref="M23:M34">L23*81.37*1.15*1.262</f>
        <v>95.65474761000002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114</v>
      </c>
      <c r="L24" s="35">
        <v>16</v>
      </c>
      <c r="M24" s="33">
        <f t="shared" si="0"/>
        <v>1889.4764959999998</v>
      </c>
    </row>
    <row r="25" spans="1:13" ht="12.75">
      <c r="A25" t="s">
        <v>16</v>
      </c>
      <c r="D25" t="s">
        <v>102</v>
      </c>
      <c r="F25" s="11">
        <v>4351.38</v>
      </c>
      <c r="J25" s="20">
        <v>4</v>
      </c>
      <c r="K25" s="20" t="s">
        <v>121</v>
      </c>
      <c r="L25" s="35">
        <v>3.22</v>
      </c>
      <c r="M25" s="33">
        <f t="shared" si="0"/>
        <v>380.25714482</v>
      </c>
    </row>
    <row r="26" spans="1:13" ht="12.75">
      <c r="A26" t="s">
        <v>17</v>
      </c>
      <c r="J26" s="20">
        <v>5</v>
      </c>
      <c r="K26" s="20" t="s">
        <v>124</v>
      </c>
      <c r="L26" s="35">
        <v>0.07</v>
      </c>
      <c r="M26" s="33">
        <f t="shared" si="0"/>
        <v>8.266459670000001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126</v>
      </c>
      <c r="L27" s="35">
        <v>0.39</v>
      </c>
      <c r="M27" s="33">
        <f t="shared" si="0"/>
        <v>46.05598959000001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3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35"/>
      <c r="M30" s="33">
        <f t="shared" si="0"/>
        <v>0</v>
      </c>
    </row>
    <row r="31" spans="1:13" ht="12.75">
      <c r="A31" s="5" t="s">
        <v>24</v>
      </c>
      <c r="B31">
        <v>1029.5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3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35"/>
      <c r="M32" s="33">
        <f t="shared" si="0"/>
        <v>0</v>
      </c>
    </row>
    <row r="33" spans="1:13" ht="12.75">
      <c r="A33" s="5" t="s">
        <v>26</v>
      </c>
      <c r="B33">
        <v>1375.7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35"/>
      <c r="M33" s="33">
        <f t="shared" si="0"/>
        <v>0</v>
      </c>
    </row>
    <row r="34" spans="10:13" ht="12.75">
      <c r="J34" s="20">
        <v>13</v>
      </c>
      <c r="K34" s="20"/>
      <c r="L34" s="35"/>
      <c r="M34" s="33">
        <f t="shared" si="0"/>
        <v>0</v>
      </c>
    </row>
    <row r="35" spans="1:13" ht="12.75">
      <c r="A35" s="6" t="s">
        <v>27</v>
      </c>
      <c r="D35" t="s">
        <v>103</v>
      </c>
      <c r="J35" s="20"/>
      <c r="K35" s="30" t="s">
        <v>82</v>
      </c>
      <c r="L35" s="34">
        <f>SUM(L22:L34)</f>
        <v>23.73</v>
      </c>
      <c r="M35" s="34">
        <f>SUM(M22:M34)</f>
        <v>2802.3298281300004</v>
      </c>
    </row>
    <row r="36" spans="2:11" ht="12.75">
      <c r="B36">
        <v>500</v>
      </c>
      <c r="C36" t="s">
        <v>19</v>
      </c>
      <c r="D36" s="5">
        <v>6.17</v>
      </c>
      <c r="E36" t="s">
        <v>20</v>
      </c>
      <c r="F36" s="5">
        <v>2715.32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D38" t="s">
        <v>104</v>
      </c>
      <c r="F38" s="5">
        <v>400</v>
      </c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109</v>
      </c>
      <c r="L39" s="25" t="s">
        <v>110</v>
      </c>
      <c r="M39" s="25">
        <v>540</v>
      </c>
    </row>
    <row r="40" spans="2:13" ht="12.75">
      <c r="B40">
        <v>3465.6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112</v>
      </c>
      <c r="L40" s="25" t="s">
        <v>113</v>
      </c>
      <c r="M40" s="25">
        <v>147</v>
      </c>
    </row>
    <row r="41" spans="1:13" ht="12.75">
      <c r="A41" s="4" t="s">
        <v>56</v>
      </c>
      <c r="F41" s="32">
        <f>F25+F36+F38+F40</f>
        <v>7466.700000000001</v>
      </c>
      <c r="J41" s="20">
        <v>3</v>
      </c>
      <c r="K41" s="20" t="s">
        <v>115</v>
      </c>
      <c r="L41" s="25" t="s">
        <v>116</v>
      </c>
      <c r="M41" s="25">
        <v>500</v>
      </c>
    </row>
    <row r="42" spans="1:13" ht="12.75">
      <c r="A42" s="4" t="s">
        <v>31</v>
      </c>
      <c r="J42" s="20">
        <v>4</v>
      </c>
      <c r="K42" s="20" t="s">
        <v>118</v>
      </c>
      <c r="L42" s="25" t="s">
        <v>117</v>
      </c>
      <c r="M42" s="25">
        <v>51.69</v>
      </c>
    </row>
    <row r="43" spans="10:13" ht="12.75">
      <c r="J43" s="20">
        <v>5</v>
      </c>
      <c r="K43" s="20" t="s">
        <v>119</v>
      </c>
      <c r="L43" s="25" t="s">
        <v>120</v>
      </c>
      <c r="M43" s="25">
        <v>222</v>
      </c>
    </row>
    <row r="44" spans="1:13" ht="12.75">
      <c r="A44" t="s">
        <v>32</v>
      </c>
      <c r="J44" s="20">
        <v>6</v>
      </c>
      <c r="K44" s="20" t="s">
        <v>122</v>
      </c>
      <c r="L44" s="25" t="s">
        <v>123</v>
      </c>
      <c r="M44" s="25">
        <v>112.5</v>
      </c>
    </row>
    <row r="45" spans="2:13" ht="12.75">
      <c r="B45">
        <v>3465.6</v>
      </c>
      <c r="C45" t="s">
        <v>91</v>
      </c>
      <c r="D45" s="36"/>
      <c r="E45">
        <v>76.53</v>
      </c>
      <c r="F45" s="11">
        <v>2426</v>
      </c>
      <c r="J45" s="20">
        <v>7</v>
      </c>
      <c r="K45" s="20" t="s">
        <v>125</v>
      </c>
      <c r="L45" s="25" t="s">
        <v>113</v>
      </c>
      <c r="M45" s="25">
        <v>5.68</v>
      </c>
    </row>
    <row r="46" spans="1:13" ht="12.75">
      <c r="A46" t="s">
        <v>33</v>
      </c>
      <c r="J46" s="20">
        <v>8</v>
      </c>
      <c r="K46" s="20" t="s">
        <v>127</v>
      </c>
      <c r="L46" s="25" t="s">
        <v>113</v>
      </c>
      <c r="M46" s="25">
        <v>11</v>
      </c>
    </row>
    <row r="47" spans="2:13" ht="12.75">
      <c r="B47">
        <v>3465.6</v>
      </c>
      <c r="C47" t="s">
        <v>91</v>
      </c>
      <c r="D47" s="36"/>
      <c r="E47">
        <v>28.05</v>
      </c>
      <c r="F47" s="11">
        <v>936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290</v>
      </c>
      <c r="C49" t="s">
        <v>35</v>
      </c>
      <c r="D49" s="5">
        <v>2.73</v>
      </c>
      <c r="E49" t="s">
        <v>20</v>
      </c>
      <c r="F49" s="5">
        <v>791.7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0.07</v>
      </c>
      <c r="E51" t="s">
        <v>20</v>
      </c>
      <c r="F51" s="5">
        <f>B51*D51</f>
        <v>90.09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3465.6</v>
      </c>
      <c r="C52" t="s">
        <v>19</v>
      </c>
      <c r="D52" s="5">
        <v>0.01</v>
      </c>
      <c r="E52" t="s">
        <v>20</v>
      </c>
      <c r="F52" s="11">
        <f>B52*D52</f>
        <v>34.656</v>
      </c>
      <c r="J52" s="20">
        <v>14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15</v>
      </c>
      <c r="K53" s="20"/>
      <c r="L53" s="25"/>
      <c r="M53" s="25"/>
    </row>
    <row r="54" spans="10:13" ht="12.75">
      <c r="J54" s="20"/>
      <c r="K54" s="20"/>
      <c r="L54" s="31" t="s">
        <v>89</v>
      </c>
      <c r="M54" s="34">
        <f>SUM(M39:M53)</f>
        <v>1589.8700000000001</v>
      </c>
    </row>
    <row r="55" spans="1:6" ht="12.75">
      <c r="A55" s="4" t="s">
        <v>39</v>
      </c>
      <c r="B55" s="10"/>
      <c r="C55" s="10"/>
      <c r="F55" s="32">
        <f>SUM(F45:F54)</f>
        <v>4278.446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3465.6</v>
      </c>
      <c r="F59" s="37">
        <f>C59/D59*E59</f>
        <v>2293.9925439724966</v>
      </c>
    </row>
    <row r="60" spans="1:6" ht="12.75">
      <c r="A60" t="s">
        <v>42</v>
      </c>
      <c r="C60">
        <v>132077</v>
      </c>
      <c r="D60">
        <v>219205.2</v>
      </c>
      <c r="E60">
        <v>3465.6</v>
      </c>
      <c r="F60" s="37">
        <f>C60/D60*E60</f>
        <v>2088.11675635432</v>
      </c>
    </row>
    <row r="61" spans="1:6" ht="12.75">
      <c r="A61" t="s">
        <v>43</v>
      </c>
      <c r="F61" s="5">
        <v>2802.33</v>
      </c>
    </row>
    <row r="62" ht="12.75">
      <c r="A62" t="s">
        <v>98</v>
      </c>
    </row>
    <row r="63" spans="2:6" ht="12.75">
      <c r="B63">
        <v>3465.6</v>
      </c>
      <c r="C63" t="s">
        <v>19</v>
      </c>
      <c r="D63" s="5">
        <v>0.05</v>
      </c>
      <c r="E63" t="s">
        <v>20</v>
      </c>
      <c r="F63" s="11">
        <f>B63*D63</f>
        <v>173.28</v>
      </c>
    </row>
    <row r="64" spans="1:6" ht="12.75">
      <c r="A64" t="s">
        <v>44</v>
      </c>
      <c r="F64" s="5">
        <v>1589.87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3465.6</v>
      </c>
      <c r="C67" t="s">
        <v>19</v>
      </c>
      <c r="D67" s="11">
        <v>0.19</v>
      </c>
      <c r="E67" t="s">
        <v>20</v>
      </c>
      <c r="F67" s="11">
        <f>B67*D67</f>
        <v>658.4639999999999</v>
      </c>
    </row>
    <row r="68" spans="1:6" ht="12.75">
      <c r="A68" s="4" t="s">
        <v>47</v>
      </c>
      <c r="B68" s="10"/>
      <c r="C68" s="10"/>
      <c r="F68" s="32">
        <f>SUM(F59:F67)</f>
        <v>9606.053300326816</v>
      </c>
    </row>
    <row r="70" ht="12.75">
      <c r="A70" s="4" t="s">
        <v>48</v>
      </c>
    </row>
    <row r="71" spans="1:6" ht="12.75">
      <c r="A71" t="s">
        <v>49</v>
      </c>
      <c r="B71">
        <v>3465.6</v>
      </c>
      <c r="C71" t="s">
        <v>91</v>
      </c>
      <c r="F71" s="11">
        <v>520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3465.6</v>
      </c>
      <c r="C74" t="s">
        <v>19</v>
      </c>
      <c r="D74" s="11">
        <v>0.63</v>
      </c>
      <c r="E74" t="s">
        <v>20</v>
      </c>
      <c r="F74" s="11">
        <f>B74*D74</f>
        <v>2183.328</v>
      </c>
    </row>
    <row r="75" spans="1:6" ht="12.75">
      <c r="A75" s="4" t="s">
        <v>51</v>
      </c>
      <c r="F75" s="32">
        <f>F71+F74</f>
        <v>2703.328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3465.6</v>
      </c>
      <c r="C79" t="s">
        <v>19</v>
      </c>
      <c r="D79" s="11">
        <v>1.61</v>
      </c>
      <c r="E79" t="s">
        <v>20</v>
      </c>
      <c r="F79" s="11">
        <f>B79*D79</f>
        <v>5579.616</v>
      </c>
    </row>
    <row r="80" spans="1:9" ht="12.75">
      <c r="A80" s="4" t="s">
        <v>54</v>
      </c>
      <c r="F80" s="32">
        <f>SUM(F79)</f>
        <v>5579.616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29634.143300326818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2">
        <f>F82*0.8%</f>
        <v>237.07314640261455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8">
        <f>F82+F84</f>
        <v>29871.21644672943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105</v>
      </c>
    </row>
    <row r="88" spans="1:6" ht="12.75">
      <c r="A88" s="13"/>
      <c r="B88" s="42">
        <v>40695</v>
      </c>
      <c r="C88" s="43">
        <v>-99877</v>
      </c>
      <c r="D88" s="23">
        <v>36475</v>
      </c>
      <c r="E88" s="23">
        <v>29871</v>
      </c>
      <c r="F88" s="45">
        <f>C88+D88-E88</f>
        <v>-93273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2011-09-19T10:41:53Z</dcterms:modified>
  <cp:category/>
  <cp:version/>
  <cp:contentType/>
  <cp:contentStatus/>
</cp:coreProperties>
</file>