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<sst xmlns="http://schemas.openxmlformats.org/spreadsheetml/2006/main" count="159" uniqueCount="108">
  <si>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</si>
  <si>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</si>
  <si>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</si>
  <si>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</si>
  <si>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</si>
  <si>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</si>
  <si>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</si>
  <si>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</si>
  <si>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</si>
  <si>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</si>
  <si>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</si>
  <si>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</si>
  <si>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</si>
  <si>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</si>
  <si>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</si>
  <si>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</si>
  <si>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</si>
  <si>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</si>
  <si>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</si>
  <si>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</si>
  <si>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</si>
  <si>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</si>
  <si>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</si>
  <si>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</si>
  <si>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</si>
  <si>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</si>
  <si>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</si>
  <si>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</si>
  <si>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</si>
  <si>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</si>
  <si>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</si>
  <si>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</si>
  <si>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</si>
  <si>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</si>
  <si>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</si>
  <si>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</si>
  <si>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</si>
  <si>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</si>
  <si>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</si>
  <si>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</si>
  <si>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</si>
  <si>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</si>
  <si>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</si>
  <si>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</si>
  <si>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</si>
  <si>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</si>
  <si>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</si>
  <si>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</si>
  <si>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</si>
  <si>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</si>
  <si>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</si>
  <si>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</si>
  <si>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</si>
  <si>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</si>
  <si>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</si>
  <si>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</si>
  <si>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</si>
  <si>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</si>
  <si>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</si>
  <si>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</si>
  <si>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</si>
  <si>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</si>
  <si>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</si>
  <si>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</si>
  <si>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</si>
  <si>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</si>
  <si>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</si>
  <si>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</si>
  <si>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</si>
  <si>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</si>
  <si>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</si>
  <si>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</si>
  <si>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</si>
  <si>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</si>
  <si>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</si>
  <si>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</si>
  <si>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</si>
  <si>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</si>
  <si>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</si>
  <si>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</si>
  <si>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</si>
  <si>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</si>
  <si>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</si>
  <si>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</si>
  <si>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</si>
  <si>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</si>
  <si>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</si>
  <si>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</si>
  <si>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</si>
  <si>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</si>
  <si>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</si>
  <si>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</si>
  <si>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</si>
  <si>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</si>
  <si>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</si>
  <si>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</si>
  <si>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</si>
  <si>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м2</t>
  </si>
  <si>
    <t>4) Аварийные заявки</t>
  </si>
  <si>
    <t>2011 г.</t>
  </si>
  <si>
    <t>(з/пл. мастеров, ЕСН, услуги сбербанка)</t>
  </si>
  <si>
    <t xml:space="preserve">ул. п. Элеватор </t>
  </si>
  <si>
    <t>д.№ 10</t>
  </si>
  <si>
    <t xml:space="preserve">   Учет затрат по текущему ремонту по п. Элеватор д.10</t>
  </si>
  <si>
    <t>ост.на 01.03.</t>
  </si>
  <si>
    <t>февраль</t>
  </si>
  <si>
    <t xml:space="preserve">                    за февраль  2011 г.</t>
  </si>
  <si>
    <t>0,2 ставки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</si>
</sst>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" fontId="0" fillId="0" borderId="13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103</v>
      </c>
    </row>
    <row r="2" spans="2:11" ht="12.75">
      <c r="B2" s="1" t="s">
        <v>101</v>
      </c>
      <c r="C2" s="1"/>
      <c r="D2" s="1" t="s">
        <v>102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61</v>
      </c>
      <c r="K3" s="33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381.3</v>
      </c>
      <c r="F7" t="s">
        <v>97</v>
      </c>
      <c r="J7" s="15"/>
      <c r="K7" s="15" t="s">
        <v>70</v>
      </c>
      <c r="L7" s="21">
        <v>0</v>
      </c>
      <c r="M7" s="21">
        <v>0</v>
      </c>
    </row>
    <row r="8" spans="1:13" ht="12.75">
      <c r="A8" t="s">
        <v>4</v>
      </c>
      <c r="E8">
        <v>0</v>
      </c>
      <c r="J8" s="16"/>
      <c r="K8" s="16" t="s">
        <v>71</v>
      </c>
      <c r="L8" s="23">
        <v>0</v>
      </c>
      <c r="M8" s="23"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25"/>
    </row>
    <row r="10" spans="1:13" ht="12.75">
      <c r="A10" t="s">
        <v>6</v>
      </c>
      <c r="E10">
        <v>128</v>
      </c>
      <c r="F10" t="s">
        <v>97</v>
      </c>
      <c r="J10" s="16"/>
      <c r="K10" s="18" t="s">
        <v>75</v>
      </c>
      <c r="L10" s="23">
        <v>0</v>
      </c>
      <c r="M10" s="26">
        <v>0</v>
      </c>
    </row>
    <row r="11" spans="1:13" ht="12.75">
      <c r="A11" t="s">
        <v>7</v>
      </c>
      <c r="E11">
        <v>1612</v>
      </c>
      <c r="F11" t="s">
        <v>97</v>
      </c>
      <c r="J11" s="14">
        <v>3</v>
      </c>
      <c r="K11" s="17" t="s">
        <v>73</v>
      </c>
      <c r="L11" s="22"/>
      <c r="M11" s="27"/>
    </row>
    <row r="12" spans="1:13" ht="12.75">
      <c r="A12" t="s">
        <v>8</v>
      </c>
      <c r="E12">
        <v>23</v>
      </c>
      <c r="F12" t="s">
        <v>97</v>
      </c>
      <c r="J12" s="16"/>
      <c r="K12" s="18" t="s">
        <v>74</v>
      </c>
      <c r="L12" s="23">
        <v>0</v>
      </c>
      <c r="M12" s="39">
        <f>L12*60.97*1.142</f>
        <v>0</v>
      </c>
    </row>
    <row r="13" spans="10:13" ht="12.75">
      <c r="J13" s="20">
        <v>4</v>
      </c>
      <c r="K13" s="19" t="s">
        <v>76</v>
      </c>
      <c r="L13" s="28">
        <v>0</v>
      </c>
      <c r="M13" s="29"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27"/>
    </row>
    <row r="15" spans="10:13" ht="12.75">
      <c r="J15" s="15" t="s">
        <v>78</v>
      </c>
      <c r="K15" s="30" t="s">
        <v>79</v>
      </c>
      <c r="L15" s="21">
        <v>0</v>
      </c>
      <c r="M15" s="39">
        <f>L15*81.37*1.142</f>
        <v>0</v>
      </c>
    </row>
    <row r="16" spans="1:13" ht="12.75">
      <c r="A16" s="2" t="s">
        <v>10</v>
      </c>
      <c r="F16" s="11">
        <v>3842.49</v>
      </c>
      <c r="J16" s="15" t="s">
        <v>80</v>
      </c>
      <c r="K16" s="30" t="s">
        <v>81</v>
      </c>
      <c r="L16" s="21">
        <v>0</v>
      </c>
      <c r="M16" s="39">
        <f>L16*81.37*1.142</f>
        <v>0</v>
      </c>
    </row>
    <row r="17" spans="1:13" ht="12.75">
      <c r="A17" t="s">
        <v>11</v>
      </c>
      <c r="F17" s="5">
        <v>3263.59</v>
      </c>
      <c r="J17" s="16" t="s">
        <v>82</v>
      </c>
      <c r="K17" s="18" t="s">
        <v>83</v>
      </c>
      <c r="L17" s="23">
        <v>2.41</v>
      </c>
      <c r="M17" s="39">
        <f>L17*81.37*1.262</f>
        <v>247.48034540000003</v>
      </c>
    </row>
    <row r="18" spans="2:13" ht="12.75">
      <c r="B18" t="s">
        <v>12</v>
      </c>
      <c r="F18" s="9">
        <f>F17/F16</f>
        <v>0.849342483649925</v>
      </c>
      <c r="J18" s="20"/>
      <c r="K18" s="31" t="s">
        <v>84</v>
      </c>
      <c r="L18" s="32">
        <f>SUM(L7:L17)</f>
        <v>2.41</v>
      </c>
      <c r="M18" s="40">
        <f>SUM(M7:M17)</f>
        <v>247.48034540000003</v>
      </c>
    </row>
    <row r="19" spans="1:11" ht="12.75">
      <c r="A19" t="s">
        <v>13</v>
      </c>
      <c r="F19" s="11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37">
        <f>F17+F19</f>
        <v>3263.59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3">
        <v>1</v>
      </c>
      <c r="K22" s="50"/>
      <c r="L22" s="23"/>
      <c r="M22" s="39">
        <f>L22*81.37*1.262</f>
        <v>0</v>
      </c>
    </row>
    <row r="23" spans="10:13" ht="12.75">
      <c r="J23" s="20">
        <v>2</v>
      </c>
      <c r="K23" s="20"/>
      <c r="L23" s="28"/>
      <c r="M23" s="39">
        <f>L23*81.37*1.15*1.142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0"/>
      <c r="K24" s="34" t="s">
        <v>84</v>
      </c>
      <c r="L24" s="32">
        <f>SUM(L23:L23)</f>
        <v>0</v>
      </c>
      <c r="M24" s="40">
        <f>SUM(M22:M23)</f>
        <v>0</v>
      </c>
    </row>
    <row r="25" spans="1:11" ht="12.75">
      <c r="A25" t="s">
        <v>17</v>
      </c>
      <c r="D25" t="s">
        <v>107</v>
      </c>
      <c r="F25" s="11">
        <v>1087.84</v>
      </c>
      <c r="K25" s="35" t="s">
        <v>88</v>
      </c>
    </row>
    <row r="26" spans="1:13" ht="12.75">
      <c r="A26" t="s">
        <v>18</v>
      </c>
      <c r="J26" s="22" t="s">
        <v>61</v>
      </c>
      <c r="K26" s="22"/>
      <c r="L26" s="22" t="s">
        <v>64</v>
      </c>
      <c r="M26" s="22" t="s">
        <v>67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v>0</v>
      </c>
      <c r="J27" s="23" t="s">
        <v>62</v>
      </c>
      <c r="K27" s="23" t="s">
        <v>63</v>
      </c>
      <c r="L27" s="23" t="s">
        <v>86</v>
      </c>
      <c r="M27" s="23" t="s">
        <v>68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 aca="true" t="shared" si="0" ref="F28:F33">B28*D28</f>
        <v>0</v>
      </c>
      <c r="J28" s="20"/>
      <c r="K28" s="20"/>
      <c r="L28" s="32">
        <v>0</v>
      </c>
      <c r="M28" s="32">
        <v>0</v>
      </c>
    </row>
    <row r="29" spans="1:11" ht="12.75">
      <c r="A29" s="5" t="s">
        <v>23</v>
      </c>
      <c r="C29" t="s">
        <v>20</v>
      </c>
      <c r="D29" s="11">
        <v>0.6</v>
      </c>
      <c r="E29" t="s">
        <v>21</v>
      </c>
      <c r="F29" s="11">
        <f t="shared" si="0"/>
        <v>0</v>
      </c>
      <c r="K29" s="1" t="s">
        <v>89</v>
      </c>
    </row>
    <row r="30" spans="1:13" ht="12.75">
      <c r="A30" t="s">
        <v>24</v>
      </c>
      <c r="J30" s="22" t="s">
        <v>61</v>
      </c>
      <c r="K30" s="22"/>
      <c r="L30" s="22" t="s">
        <v>90</v>
      </c>
      <c r="M30" s="22" t="s">
        <v>67</v>
      </c>
    </row>
    <row r="31" spans="1:13" ht="12.75">
      <c r="A31" s="5" t="s">
        <v>25</v>
      </c>
      <c r="C31" t="s">
        <v>20</v>
      </c>
      <c r="D31" s="11">
        <v>2.3</v>
      </c>
      <c r="E31" t="s">
        <v>21</v>
      </c>
      <c r="F31" s="5">
        <f t="shared" si="0"/>
        <v>0</v>
      </c>
      <c r="J31" s="23" t="s">
        <v>62</v>
      </c>
      <c r="K31" s="23" t="s">
        <v>63</v>
      </c>
      <c r="L31" s="23"/>
      <c r="M31" s="23" t="s">
        <v>91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 t="shared" si="0"/>
        <v>0</v>
      </c>
      <c r="J32" s="23">
        <v>1</v>
      </c>
      <c r="K32" s="50"/>
      <c r="L32" s="23"/>
      <c r="M32" s="23"/>
    </row>
    <row r="33" spans="1:13" ht="12.75">
      <c r="A33" s="5" t="s">
        <v>27</v>
      </c>
      <c r="C33" t="s">
        <v>20</v>
      </c>
      <c r="D33" s="5">
        <v>0.42</v>
      </c>
      <c r="E33" t="s">
        <v>21</v>
      </c>
      <c r="F33" s="5">
        <f t="shared" si="0"/>
        <v>0</v>
      </c>
      <c r="J33" s="20">
        <v>2</v>
      </c>
      <c r="K33" s="20"/>
      <c r="L33" s="28"/>
      <c r="M33" s="41"/>
    </row>
    <row r="34" spans="10:13" ht="12.75">
      <c r="J34" s="20"/>
      <c r="K34" s="20"/>
      <c r="L34" s="36" t="s">
        <v>92</v>
      </c>
      <c r="M34" s="32">
        <f>SUM(M32:M33)</f>
        <v>0</v>
      </c>
    </row>
    <row r="35" ht="12.75">
      <c r="A35" s="6" t="s">
        <v>28</v>
      </c>
    </row>
    <row r="36" spans="3:6" ht="12.75">
      <c r="C36" t="s">
        <v>20</v>
      </c>
      <c r="D36" s="5">
        <v>6.17</v>
      </c>
      <c r="E36" t="s">
        <v>21</v>
      </c>
      <c r="F36" s="11"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3:6" ht="12.75">
      <c r="C40" t="s">
        <v>20</v>
      </c>
      <c r="D40" s="11">
        <v>0</v>
      </c>
      <c r="E40" t="s">
        <v>21</v>
      </c>
      <c r="F40" s="5">
        <f>B40*D40</f>
        <v>0</v>
      </c>
    </row>
    <row r="41" spans="1:6" ht="12.75">
      <c r="A41" s="4" t="s">
        <v>58</v>
      </c>
      <c r="F41" s="37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381.3</v>
      </c>
      <c r="C45" t="s">
        <v>97</v>
      </c>
      <c r="D45" s="42"/>
      <c r="E45">
        <v>76.53</v>
      </c>
      <c r="F45" s="11">
        <v>267</v>
      </c>
    </row>
    <row r="46" ht="12.75">
      <c r="A46" t="s">
        <v>34</v>
      </c>
    </row>
    <row r="47" spans="2:6" ht="12.75">
      <c r="B47">
        <v>381.3</v>
      </c>
      <c r="C47" t="s">
        <v>97</v>
      </c>
      <c r="D47" s="42"/>
      <c r="E47">
        <v>28.05</v>
      </c>
      <c r="F47" s="11">
        <v>104</v>
      </c>
    </row>
    <row r="48" ht="12.75">
      <c r="A48" t="s">
        <v>35</v>
      </c>
    </row>
    <row r="49" spans="2:6" ht="12.75">
      <c r="B49">
        <f>F49/D49</f>
        <v>97</v>
      </c>
      <c r="C49" t="s">
        <v>36</v>
      </c>
      <c r="D49" s="5">
        <v>2.73</v>
      </c>
      <c r="E49" t="s">
        <v>21</v>
      </c>
      <c r="F49" s="11">
        <v>264.81</v>
      </c>
    </row>
    <row r="50" ht="12.75">
      <c r="A50" t="s">
        <v>37</v>
      </c>
    </row>
    <row r="51" spans="3:6" ht="12.75">
      <c r="C51" t="s">
        <v>20</v>
      </c>
      <c r="D51" s="11">
        <v>0</v>
      </c>
      <c r="E51" t="s">
        <v>21</v>
      </c>
      <c r="F51" s="5">
        <v>0</v>
      </c>
    </row>
    <row r="52" spans="1:6" ht="12.75">
      <c r="A52" t="s">
        <v>38</v>
      </c>
      <c r="C52" t="s">
        <v>20</v>
      </c>
      <c r="D52" s="11">
        <v>0</v>
      </c>
      <c r="E52" t="s">
        <v>21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7">
        <f>SUM(F45:F54)</f>
        <v>635.81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381.3</v>
      </c>
      <c r="F59" s="43">
        <f>C59/D59*E59</f>
        <v>235.8700362216257</v>
      </c>
    </row>
    <row r="60" spans="1:6" ht="12.75">
      <c r="A60" t="s">
        <v>43</v>
      </c>
      <c r="C60">
        <v>136909</v>
      </c>
      <c r="D60">
        <v>218626.3</v>
      </c>
      <c r="E60">
        <v>381.3</v>
      </c>
      <c r="F60" s="5">
        <v>247</v>
      </c>
    </row>
    <row r="61" spans="1:6" ht="12.75">
      <c r="A61" t="s">
        <v>44</v>
      </c>
      <c r="F61" s="5">
        <v>0</v>
      </c>
    </row>
    <row r="62" ht="12.75">
      <c r="A62" t="s">
        <v>98</v>
      </c>
    </row>
    <row r="63" spans="2:6" ht="12.75">
      <c r="B63">
        <v>381.3</v>
      </c>
      <c r="C63" t="s">
        <v>20</v>
      </c>
      <c r="D63" s="5">
        <v>0.05</v>
      </c>
      <c r="E63" t="s">
        <v>21</v>
      </c>
      <c r="F63" s="11">
        <f>B63*D63</f>
        <v>19.065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381.3</v>
      </c>
      <c r="C67" t="s">
        <v>20</v>
      </c>
      <c r="D67" s="11">
        <v>0.22</v>
      </c>
      <c r="E67" t="s">
        <v>21</v>
      </c>
      <c r="F67" s="11">
        <f>B67*D67</f>
        <v>83.88600000000001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7">
        <f>SUM(F59:F68)</f>
        <v>585.8210362216257</v>
      </c>
    </row>
    <row r="71" ht="12.75">
      <c r="A71" s="4" t="s">
        <v>50</v>
      </c>
    </row>
    <row r="72" spans="1:6" ht="12.75">
      <c r="A72" t="s">
        <v>51</v>
      </c>
      <c r="B72">
        <v>381.3</v>
      </c>
      <c r="C72" t="s">
        <v>97</v>
      </c>
      <c r="F72" s="11">
        <v>53</v>
      </c>
    </row>
    <row r="73" spans="1:6" ht="12.75">
      <c r="A73" t="s">
        <v>52</v>
      </c>
      <c r="F73" s="5"/>
    </row>
    <row r="74" spans="1:6" ht="12.75">
      <c r="A74" s="7" t="s">
        <v>100</v>
      </c>
      <c r="F74" s="5"/>
    </row>
    <row r="75" spans="2:6" ht="12.75">
      <c r="B75">
        <v>381.3</v>
      </c>
      <c r="C75" t="s">
        <v>20</v>
      </c>
      <c r="D75" s="11">
        <v>0.51</v>
      </c>
      <c r="E75" t="s">
        <v>21</v>
      </c>
      <c r="F75" s="11">
        <f>B75*D75</f>
        <v>194.46300000000002</v>
      </c>
    </row>
    <row r="76" spans="1:6" ht="12.75">
      <c r="A76" s="4" t="s">
        <v>53</v>
      </c>
      <c r="F76" s="37">
        <f>F72+F75</f>
        <v>247.46300000000002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381.3</v>
      </c>
      <c r="C80" t="s">
        <v>20</v>
      </c>
      <c r="D80" s="11">
        <v>1.79</v>
      </c>
      <c r="E80" t="s">
        <v>21</v>
      </c>
      <c r="F80" s="11">
        <f>B80*D80</f>
        <v>682.527</v>
      </c>
      <c r="G80" s="7"/>
      <c r="H80" s="7"/>
      <c r="I80" s="7"/>
    </row>
    <row r="81" spans="1:6" ht="12.75">
      <c r="A81" s="4" t="s">
        <v>56</v>
      </c>
      <c r="F81" s="37">
        <f>SUM(F80)</f>
        <v>682.527</v>
      </c>
    </row>
    <row r="82" ht="12.75">
      <c r="F82" s="5"/>
    </row>
    <row r="83" spans="1:6" ht="12.75">
      <c r="A83" s="1" t="s">
        <v>57</v>
      </c>
      <c r="B83" s="1"/>
      <c r="F83" s="37">
        <f>F41+F55+F69+F76+F81</f>
        <v>3239.461036221626</v>
      </c>
    </row>
    <row r="84" ht="12.75">
      <c r="F84" s="5"/>
    </row>
    <row r="85" spans="1:6" ht="12.75">
      <c r="A85" s="1" t="s">
        <v>59</v>
      </c>
      <c r="B85" s="44">
        <v>0.008</v>
      </c>
      <c r="C85" s="1"/>
      <c r="D85" s="1"/>
      <c r="E85" s="1"/>
      <c r="F85" s="37">
        <f>F83*0.8%</f>
        <v>25.91568828977301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8">
        <f>F83+F85</f>
        <v>3265.3767245113986</v>
      </c>
    </row>
    <row r="88" spans="2:6" ht="12.75">
      <c r="B88" s="45" t="s">
        <v>93</v>
      </c>
      <c r="C88" s="46" t="s">
        <v>94</v>
      </c>
      <c r="D88" s="22" t="s">
        <v>95</v>
      </c>
      <c r="E88" s="22" t="s">
        <v>96</v>
      </c>
      <c r="F88" s="48" t="s">
        <v>104</v>
      </c>
    </row>
    <row r="89" spans="1:6" ht="12.75">
      <c r="A89" s="13"/>
      <c r="B89" s="47">
        <v>40575</v>
      </c>
      <c r="C89" s="26">
        <v>1923</v>
      </c>
      <c r="D89" s="23">
        <v>3264</v>
      </c>
      <c r="E89" s="23">
        <v>3265</v>
      </c>
      <c r="F89" s="49">
        <f>C89+D89-E89</f>
        <v>1922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2011-04-28T17:12:46Z</dcterms:modified>
  <cp:category/>
  <cp:version/>
  <cp:contentType/>
  <cp:contentStatus/>
</cp:coreProperties>
</file>