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<sst xmlns="http://schemas.openxmlformats.org/spreadsheetml/2006/main" count="149" uniqueCount="106">
  <si>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</si>
  <si>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</si>
  <si>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</si>
  <si>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</si>
  <si>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</si>
  <si>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</si>
  <si>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</si>
  <si>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</si>
  <si>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</si>
  <si>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</si>
  <si>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</si>
  <si>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</si>
  <si>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</si>
  <si>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</si>
  <si>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</si>
  <si>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</si>
  <si>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</si>
  <si>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</si>
  <si>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</si>
  <si>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</si>
  <si>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</si>
  <si>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</si>
  <si>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</si>
  <si>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</si>
  <si>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</si>
  <si>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</si>
  <si>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</si>
  <si>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</si>
  <si>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</si>
  <si>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</si>
  <si>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</si>
  <si>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</si>
  <si>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</si>
  <si>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</si>
  <si>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</si>
  <si>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</si>
  <si>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</si>
  <si>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</si>
  <si>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</si>
  <si>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</si>
  <si>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</si>
  <si>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</si>
  <si>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</si>
  <si>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</si>
  <si>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</si>
  <si>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</si>
  <si>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</si>
  <si>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</si>
  <si>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</si>
  <si>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</si>
  <si>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</si>
  <si>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</si>
  <si>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</si>
  <si>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</si>
  <si>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</si>
  <si>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</si>
  <si>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</si>
  <si>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</si>
  <si>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</si>
  <si>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</si>
  <si>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</si>
  <si>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</si>
  <si>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</si>
  <si>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</si>
  <si>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</si>
  <si>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</si>
  <si>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</si>
  <si>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</si>
  <si>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</si>
  <si>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</si>
  <si>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</si>
  <si>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</si>
  <si>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</si>
  <si>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</si>
  <si>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</si>
  <si>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</si>
  <si>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</si>
  <si>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</si>
  <si>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</si>
  <si>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</si>
  <si>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</si>
  <si>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</si>
  <si>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</si>
  <si>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</si>
  <si>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</si>
  <si>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</si>
  <si>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</si>
  <si>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</si>
  <si>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</si>
  <si>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</si>
  <si>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</si>
  <si>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</si>
  <si>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</si>
  <si>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</si>
  <si>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</si>
  <si>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</si>
  <si>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</si>
  <si>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</si>
  <si>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</si>
  <si>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</si>
  <si>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</si>
  <si>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2011 г.</t>
  </si>
  <si>
    <t>0,4 ставки</t>
  </si>
  <si>
    <t>ост.на 01.07.</t>
  </si>
  <si>
    <t>июнь</t>
  </si>
  <si>
    <t xml:space="preserve">                    за июнь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</si>
</sst>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0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92</v>
      </c>
      <c r="C2" s="1"/>
      <c r="D2" s="1" t="s">
        <v>93</v>
      </c>
      <c r="K2" t="s">
        <v>105</v>
      </c>
    </row>
    <row r="3" spans="2:13" ht="12.75">
      <c r="B3" s="1" t="s">
        <v>1</v>
      </c>
      <c r="C3" s="8" t="s">
        <v>104</v>
      </c>
      <c r="D3" s="1" t="s">
        <v>101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591.6</v>
      </c>
      <c r="F7" t="s">
        <v>91</v>
      </c>
      <c r="J7" s="15"/>
      <c r="K7" s="15" t="s">
        <v>69</v>
      </c>
      <c r="L7" s="21">
        <v>0</v>
      </c>
      <c r="M7" s="34">
        <f>L7*81.37*1.262</f>
        <v>0</v>
      </c>
    </row>
    <row r="8" spans="1:13" ht="12.75">
      <c r="A8" t="s">
        <v>4</v>
      </c>
      <c r="E8">
        <v>0</v>
      </c>
      <c r="F8" t="s">
        <v>91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318</v>
      </c>
      <c r="F10" t="s">
        <v>91</v>
      </c>
      <c r="J10" s="16"/>
      <c r="K10" s="18" t="s">
        <v>74</v>
      </c>
      <c r="L10" s="23">
        <v>0</v>
      </c>
      <c r="M10" s="34">
        <f>L10*81.37*1.262</f>
        <v>0</v>
      </c>
    </row>
    <row r="11" spans="1:13" ht="12.75">
      <c r="A11" t="s">
        <v>7</v>
      </c>
      <c r="E11">
        <v>2272</v>
      </c>
      <c r="F11" t="s">
        <v>91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34</v>
      </c>
      <c r="F12" t="s">
        <v>91</v>
      </c>
      <c r="J12" s="16"/>
      <c r="K12" s="18" t="s">
        <v>73</v>
      </c>
      <c r="L12" s="23">
        <v>3.47</v>
      </c>
      <c r="M12" s="34">
        <f>L12*81.37*1.262</f>
        <v>356.3306218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5024.56</v>
      </c>
      <c r="J16" s="15" t="s">
        <v>79</v>
      </c>
      <c r="K16" s="26" t="s">
        <v>80</v>
      </c>
      <c r="L16" s="21">
        <v>0</v>
      </c>
      <c r="M16" s="34">
        <f>L16*81.37*1.262</f>
        <v>0</v>
      </c>
    </row>
    <row r="17" spans="1:13" ht="12.75">
      <c r="A17" t="s">
        <v>11</v>
      </c>
      <c r="F17" s="5">
        <v>5192.07</v>
      </c>
      <c r="J17" s="16" t="s">
        <v>81</v>
      </c>
      <c r="K17" s="18" t="s">
        <v>82</v>
      </c>
      <c r="L17" s="23">
        <v>0</v>
      </c>
      <c r="M17" s="34">
        <f>L17*81.37*1.262</f>
        <v>0</v>
      </c>
    </row>
    <row r="18" spans="2:13" ht="12.75">
      <c r="B18" t="s">
        <v>12</v>
      </c>
      <c r="F18" s="9">
        <f>F17/F16</f>
        <v>1.0333382425525817</v>
      </c>
      <c r="J18" s="20"/>
      <c r="K18" s="27" t="s">
        <v>83</v>
      </c>
      <c r="L18" s="28">
        <f>SUM(L7:L17)</f>
        <v>3.47</v>
      </c>
      <c r="M18" s="35">
        <f>SUM(M7:M17)</f>
        <v>356.3306218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5192.07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/>
      <c r="L22" s="25"/>
      <c r="M22" s="34">
        <f>L22*81.37*1.15*1.262</f>
        <v>0</v>
      </c>
    </row>
    <row r="23" spans="10:13" ht="12.75">
      <c r="J23" s="20"/>
      <c r="K23" s="30" t="s">
        <v>83</v>
      </c>
      <c r="L23" s="28">
        <f>SUM(L22:L22)</f>
        <v>0</v>
      </c>
      <c r="M23" s="35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1" t="s">
        <v>87</v>
      </c>
    </row>
    <row r="25" spans="1:13" ht="12.75">
      <c r="A25" t="s">
        <v>17</v>
      </c>
      <c r="D25" t="s">
        <v>102</v>
      </c>
      <c r="F25" s="11">
        <v>2175.69</v>
      </c>
      <c r="J25" s="22" t="s">
        <v>60</v>
      </c>
      <c r="K25" s="22"/>
      <c r="L25" s="22" t="s">
        <v>88</v>
      </c>
      <c r="M25" s="22" t="s">
        <v>66</v>
      </c>
    </row>
    <row r="26" spans="1:13" ht="12.75">
      <c r="A26" t="s">
        <v>18</v>
      </c>
      <c r="J26" s="23" t="s">
        <v>61</v>
      </c>
      <c r="K26" s="23" t="s">
        <v>62</v>
      </c>
      <c r="L26" s="23"/>
      <c r="M26" s="23" t="s">
        <v>89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25"/>
      <c r="M27" s="25"/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/>
      <c r="K28" s="20"/>
      <c r="L28" s="31" t="s">
        <v>90</v>
      </c>
      <c r="M28" s="35">
        <f>SUM(M27:M27)</f>
        <v>0</v>
      </c>
    </row>
    <row r="29" spans="1:6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</row>
    <row r="30" ht="12.75">
      <c r="A30" t="s">
        <v>24</v>
      </c>
    </row>
    <row r="31" spans="1:6" ht="12.75">
      <c r="A31" s="5" t="s">
        <v>25</v>
      </c>
      <c r="B31">
        <v>318</v>
      </c>
      <c r="C31" t="s">
        <v>20</v>
      </c>
      <c r="D31" s="11">
        <v>2.3</v>
      </c>
      <c r="E31" t="s">
        <v>21</v>
      </c>
      <c r="F31" s="5">
        <v>0</v>
      </c>
    </row>
    <row r="32" spans="1:6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</row>
    <row r="33" spans="1:6" ht="12.75">
      <c r="A33" s="5" t="s">
        <v>27</v>
      </c>
      <c r="B33">
        <v>2271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34</v>
      </c>
      <c r="C36" t="s">
        <v>20</v>
      </c>
      <c r="D36" s="5">
        <v>0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591.6</v>
      </c>
      <c r="C40" t="s">
        <v>20</v>
      </c>
      <c r="D40" s="36">
        <v>0</v>
      </c>
      <c r="E40" t="s">
        <v>21</v>
      </c>
      <c r="F40" s="11">
        <f>B40*D40</f>
        <v>0</v>
      </c>
    </row>
    <row r="41" spans="1:6" ht="12.75">
      <c r="A41" s="4" t="s">
        <v>57</v>
      </c>
      <c r="F41" s="33">
        <f>F25+F36+F40</f>
        <v>2175.69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591.6</v>
      </c>
      <c r="C45" t="s">
        <v>91</v>
      </c>
      <c r="D45" s="38"/>
      <c r="E45">
        <v>76.53</v>
      </c>
      <c r="F45" s="11">
        <v>414</v>
      </c>
    </row>
    <row r="46" ht="12.75">
      <c r="A46" t="s">
        <v>34</v>
      </c>
    </row>
    <row r="47" spans="2:6" ht="12.75">
      <c r="B47">
        <v>591.6</v>
      </c>
      <c r="C47" t="s">
        <v>91</v>
      </c>
      <c r="D47" s="38"/>
      <c r="E47">
        <v>28.05</v>
      </c>
      <c r="F47" s="11">
        <v>160</v>
      </c>
    </row>
    <row r="48" ht="12.75">
      <c r="A48" t="s">
        <v>35</v>
      </c>
    </row>
    <row r="49" spans="2:6" ht="12.75">
      <c r="B49">
        <f>F49/D49</f>
        <v>47</v>
      </c>
      <c r="C49" t="s">
        <v>36</v>
      </c>
      <c r="D49" s="5">
        <v>2.73</v>
      </c>
      <c r="E49" t="s">
        <v>21</v>
      </c>
      <c r="F49" s="5">
        <v>128.31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702.31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591.6</v>
      </c>
      <c r="F59" s="39">
        <f>C59/D59*E59</f>
        <v>391.5991427210668</v>
      </c>
    </row>
    <row r="60" spans="1:6" ht="12.75">
      <c r="A60" t="s">
        <v>43</v>
      </c>
      <c r="C60">
        <v>132077</v>
      </c>
      <c r="D60">
        <v>219205.2</v>
      </c>
      <c r="E60">
        <v>591.6</v>
      </c>
      <c r="F60" s="39">
        <f>C60/D60*E60</f>
        <v>356.4548341006509</v>
      </c>
    </row>
    <row r="61" spans="1:6" ht="12.75">
      <c r="A61" t="s">
        <v>44</v>
      </c>
      <c r="F61" s="5">
        <v>0</v>
      </c>
    </row>
    <row r="62" spans="1:6" ht="12.75">
      <c r="A62" t="s">
        <v>99</v>
      </c>
      <c r="F62" s="5"/>
    </row>
    <row r="63" spans="2:6" ht="12.75">
      <c r="B63">
        <v>591.6</v>
      </c>
      <c r="C63" t="s">
        <v>20</v>
      </c>
      <c r="D63" s="5">
        <v>0.05</v>
      </c>
      <c r="E63" t="s">
        <v>21</v>
      </c>
      <c r="F63" s="11">
        <f>B63*D63</f>
        <v>29.580000000000002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591.6</v>
      </c>
      <c r="C67" t="s">
        <v>20</v>
      </c>
      <c r="D67" s="11">
        <v>0.19</v>
      </c>
      <c r="E67" t="s">
        <v>21</v>
      </c>
      <c r="F67" s="11">
        <f>B67*D67</f>
        <v>112.40400000000001</v>
      </c>
    </row>
    <row r="68" spans="1:6" ht="12.75">
      <c r="A68" s="4" t="s">
        <v>48</v>
      </c>
      <c r="B68" s="10"/>
      <c r="C68" s="10"/>
      <c r="F68" s="33">
        <f>SUM(F59:F67)</f>
        <v>890.0379768217177</v>
      </c>
    </row>
    <row r="69" ht="12.75">
      <c r="F69" s="5"/>
    </row>
    <row r="70" spans="1:6" ht="12.75">
      <c r="A70" s="4" t="s">
        <v>49</v>
      </c>
      <c r="F70" s="5"/>
    </row>
    <row r="71" spans="1:6" ht="12.75">
      <c r="A71" t="s">
        <v>50</v>
      </c>
      <c r="B71">
        <v>591.6</v>
      </c>
      <c r="C71" t="s">
        <v>91</v>
      </c>
      <c r="F71" s="11">
        <v>89</v>
      </c>
    </row>
    <row r="72" spans="1:6" ht="12.75">
      <c r="A72" t="s">
        <v>51</v>
      </c>
      <c r="F72" s="5"/>
    </row>
    <row r="73" spans="1:6" ht="12.75">
      <c r="A73" s="7" t="s">
        <v>100</v>
      </c>
      <c r="F73" s="5"/>
    </row>
    <row r="74" spans="2:6" ht="12.75">
      <c r="B74">
        <v>591.6</v>
      </c>
      <c r="C74" t="s">
        <v>20</v>
      </c>
      <c r="D74" s="11">
        <v>0.63</v>
      </c>
      <c r="E74" t="s">
        <v>21</v>
      </c>
      <c r="F74" s="11">
        <f>B74*D74</f>
        <v>372.708</v>
      </c>
    </row>
    <row r="75" spans="1:6" ht="12.75">
      <c r="A75" s="4" t="s">
        <v>52</v>
      </c>
      <c r="F75" s="33">
        <f>F71+F74</f>
        <v>461.708</v>
      </c>
    </row>
    <row r="76" ht="12.75">
      <c r="F76" s="5"/>
    </row>
    <row r="77" spans="1:6" ht="12.75">
      <c r="A77" s="4" t="s">
        <v>53</v>
      </c>
      <c r="F77" s="5"/>
    </row>
    <row r="78" spans="1:6" ht="12.75">
      <c r="A78" s="7" t="s">
        <v>54</v>
      </c>
      <c r="B78" s="7"/>
      <c r="C78" s="7"/>
      <c r="D78" s="7"/>
      <c r="E78" s="7"/>
      <c r="F78" s="37"/>
    </row>
    <row r="79" spans="2:6" ht="12.75">
      <c r="B79">
        <v>591.6</v>
      </c>
      <c r="C79" t="s">
        <v>20</v>
      </c>
      <c r="D79" s="11">
        <v>1.61</v>
      </c>
      <c r="E79" t="s">
        <v>21</v>
      </c>
      <c r="F79" s="11">
        <f>B79*D79</f>
        <v>952.4760000000001</v>
      </c>
    </row>
    <row r="80" spans="1:9" ht="12.75">
      <c r="A80" s="4" t="s">
        <v>55</v>
      </c>
      <c r="F80" s="33">
        <f>SUM(F79)</f>
        <v>952.4760000000001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33">
        <f>F41+F55+F68+F75+F80</f>
        <v>5182.221976821718</v>
      </c>
    </row>
    <row r="83" ht="12.75">
      <c r="F83" s="5"/>
    </row>
    <row r="84" spans="1:6" ht="12.75">
      <c r="A84" s="1" t="s">
        <v>58</v>
      </c>
      <c r="B84" s="40">
        <v>0.008</v>
      </c>
      <c r="C84" s="1"/>
      <c r="D84" s="1"/>
      <c r="E84" s="1"/>
      <c r="F84" s="33">
        <f>F82*0.8%</f>
        <v>41.45777581457375</v>
      </c>
    </row>
    <row r="86" spans="1:6" ht="15">
      <c r="A86" s="12" t="s">
        <v>59</v>
      </c>
      <c r="B86" s="12"/>
      <c r="C86" s="12"/>
      <c r="D86" s="12"/>
      <c r="E86" s="12"/>
      <c r="F86" s="32">
        <f>F82+F84</f>
        <v>5223.679752636292</v>
      </c>
    </row>
    <row r="87" spans="2:6" ht="12.75">
      <c r="B87" s="41" t="s">
        <v>95</v>
      </c>
      <c r="C87" s="42" t="s">
        <v>96</v>
      </c>
      <c r="D87" s="22" t="s">
        <v>97</v>
      </c>
      <c r="E87" s="22" t="s">
        <v>98</v>
      </c>
      <c r="F87" s="45" t="s">
        <v>103</v>
      </c>
    </row>
    <row r="88" spans="1:6" ht="12.75">
      <c r="A88" s="13"/>
      <c r="B88" s="43">
        <v>40695</v>
      </c>
      <c r="C88" s="44">
        <v>-18986</v>
      </c>
      <c r="D88" s="23">
        <v>5192</v>
      </c>
      <c r="E88" s="23">
        <v>5224</v>
      </c>
      <c r="F88" s="46">
        <f>C88+D88-E88</f>
        <v>-19018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2011-09-19T16:24:18Z</dcterms:modified>
  <cp:category/>
  <cp:version/>
  <cp:contentType/>
  <cp:contentStatus/>
</cp:coreProperties>
</file>