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<sst xmlns="http://schemas.openxmlformats.org/spreadsheetml/2006/main" count="149" uniqueCount="106">
  <si>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</si>
  <si>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</si>
  <si>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</si>
  <si>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</si>
  <si>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</si>
  <si>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</si>
  <si>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</si>
  <si>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</si>
  <si>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</si>
  <si>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</si>
  <si>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</si>
  <si>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</si>
  <si>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</si>
  <si>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</si>
  <si>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</si>
  <si>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</si>
  <si>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</si>
  <si>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</si>
  <si>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</si>
  <si>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</si>
  <si>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</si>
  <si>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</si>
  <si>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</si>
  <si>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</si>
  <si>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</si>
  <si>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</si>
  <si>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</si>
  <si>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</si>
  <si>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</si>
  <si>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</si>
  <si>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</si>
  <si>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</si>
  <si>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</si>
  <si>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</si>
  <si>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</si>
  <si>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</si>
  <si>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</si>
  <si>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</si>
  <si>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</si>
  <si>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</si>
  <si>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</si>
  <si>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</si>
  <si>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</si>
  <si>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</si>
  <si>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</si>
  <si>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</si>
  <si>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</si>
  <si>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</si>
  <si>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</si>
  <si>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</si>
  <si>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</si>
  <si>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</si>
  <si>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</si>
  <si>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</si>
  <si>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</si>
  <si>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</si>
  <si>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</si>
  <si>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</si>
  <si>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</si>
  <si>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</si>
  <si>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</si>
  <si>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</si>
  <si>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</si>
  <si>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</si>
  <si>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</si>
  <si>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</si>
  <si>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</si>
  <si>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</si>
  <si>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</si>
  <si>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</si>
  <si>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</si>
  <si>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</si>
  <si>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</si>
  <si>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</si>
  <si>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</si>
  <si>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</si>
  <si>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</si>
  <si>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</si>
  <si>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</si>
  <si>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</si>
  <si>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</si>
  <si>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</si>
  <si>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</si>
  <si>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</si>
  <si>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</si>
  <si>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</si>
  <si>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</si>
  <si>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</si>
  <si>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</si>
  <si>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</si>
  <si>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</si>
  <si>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</si>
  <si>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</si>
  <si>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</si>
  <si>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</si>
  <si>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</si>
  <si>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</si>
  <si>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</si>
  <si>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</si>
  <si>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</si>
  <si>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</si>
  <si>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2010 г.</t>
  </si>
  <si>
    <t>0,2 ставки</t>
  </si>
  <si>
    <t>ост.на 01.07.</t>
  </si>
  <si>
    <t>июнь</t>
  </si>
  <si>
    <t xml:space="preserve">                    за июнь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</si>
</sst>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105</v>
      </c>
    </row>
    <row r="3" spans="2:13" ht="12.75">
      <c r="B3" s="1" t="s">
        <v>1</v>
      </c>
      <c r="C3" s="8" t="s">
        <v>104</v>
      </c>
      <c r="D3" s="1" t="s">
        <v>101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573.6</v>
      </c>
      <c r="F7" t="s">
        <v>92</v>
      </c>
      <c r="J7" s="15"/>
      <c r="K7" s="15" t="s">
        <v>70</v>
      </c>
      <c r="L7" s="21">
        <v>1</v>
      </c>
      <c r="M7" s="34">
        <f>L7*81.37*1.262</f>
        <v>102.68894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417</v>
      </c>
      <c r="F10" t="s">
        <v>92</v>
      </c>
      <c r="J10" s="16"/>
      <c r="K10" s="18" t="s">
        <v>75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2733</v>
      </c>
      <c r="F11" t="s">
        <v>92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0</v>
      </c>
      <c r="F12" t="s">
        <v>92</v>
      </c>
      <c r="J12" s="16"/>
      <c r="K12" s="18" t="s">
        <v>74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4796.59</v>
      </c>
      <c r="J16" s="15" t="s">
        <v>80</v>
      </c>
      <c r="K16" s="26" t="s">
        <v>81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5148.03</v>
      </c>
      <c r="J17" s="16" t="s">
        <v>82</v>
      </c>
      <c r="K17" s="18" t="s">
        <v>83</v>
      </c>
      <c r="L17" s="23">
        <v>2.37</v>
      </c>
      <c r="M17" s="34">
        <f>L17*81.37*1.262</f>
        <v>243.37278780000005</v>
      </c>
    </row>
    <row r="18" spans="2:13" ht="12.75">
      <c r="B18" t="s">
        <v>12</v>
      </c>
      <c r="F18" s="9">
        <f>F17/F16</f>
        <v>1.0732687179850684</v>
      </c>
      <c r="J18" s="20"/>
      <c r="K18" s="27" t="s">
        <v>84</v>
      </c>
      <c r="L18" s="28">
        <f>SUM(L7:L17)</f>
        <v>3.37</v>
      </c>
      <c r="M18" s="35">
        <f>SUM(M7:M17)</f>
        <v>346.0617278000001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5148.03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4">
        <f>L22*81.37*1.262</f>
        <v>0</v>
      </c>
    </row>
    <row r="23" spans="10:13" ht="12.75">
      <c r="J23" s="20"/>
      <c r="K23" s="30" t="s">
        <v>84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88</v>
      </c>
    </row>
    <row r="25" spans="1:13" ht="12.75">
      <c r="A25" t="s">
        <v>17</v>
      </c>
      <c r="D25" t="s">
        <v>102</v>
      </c>
      <c r="F25" s="11">
        <v>1087.84</v>
      </c>
      <c r="J25" s="22" t="s">
        <v>61</v>
      </c>
      <c r="K25" s="22"/>
      <c r="L25" s="22" t="s">
        <v>89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/>
      <c r="M26" s="23" t="s">
        <v>90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91</v>
      </c>
      <c r="M28" s="35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417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2733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573.6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573.6</v>
      </c>
      <c r="C45" t="s">
        <v>92</v>
      </c>
      <c r="D45" s="36"/>
      <c r="E45">
        <v>76.53</v>
      </c>
      <c r="F45" s="11">
        <v>402</v>
      </c>
    </row>
    <row r="46" ht="12.75">
      <c r="A46" t="s">
        <v>34</v>
      </c>
    </row>
    <row r="47" spans="2:6" ht="12.75">
      <c r="B47">
        <v>573.6</v>
      </c>
      <c r="C47" t="s">
        <v>92</v>
      </c>
      <c r="D47" s="36"/>
      <c r="E47">
        <v>28.05</v>
      </c>
      <c r="F47" s="11">
        <v>155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557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573.6</v>
      </c>
      <c r="F59" s="37">
        <f>C59/D59*E59</f>
        <v>379.6843615023731</v>
      </c>
    </row>
    <row r="60" spans="1:6" ht="12.75">
      <c r="A60" t="s">
        <v>43</v>
      </c>
      <c r="C60">
        <v>132077</v>
      </c>
      <c r="D60">
        <v>219205.2</v>
      </c>
      <c r="E60">
        <v>573.6</v>
      </c>
      <c r="F60" s="37">
        <f>C60/D60*E60</f>
        <v>345.60935233288257</v>
      </c>
    </row>
    <row r="61" spans="1:6" ht="12.75">
      <c r="A61" t="s">
        <v>44</v>
      </c>
      <c r="F61" s="5">
        <v>0</v>
      </c>
    </row>
    <row r="62" spans="1:6" ht="12.75">
      <c r="A62" t="s">
        <v>100</v>
      </c>
      <c r="F62" s="5"/>
    </row>
    <row r="63" spans="2:6" ht="12.75">
      <c r="B63">
        <v>573.6</v>
      </c>
      <c r="C63" t="s">
        <v>20</v>
      </c>
      <c r="D63" s="5">
        <v>0.05</v>
      </c>
      <c r="E63" t="s">
        <v>21</v>
      </c>
      <c r="F63" s="11">
        <f>B63*D63</f>
        <v>28.680000000000003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573.6</v>
      </c>
      <c r="C67" t="s">
        <v>20</v>
      </c>
      <c r="D67" s="11">
        <v>0.19</v>
      </c>
      <c r="E67" t="s">
        <v>21</v>
      </c>
      <c r="F67" s="11">
        <f>B67*D67</f>
        <v>108.98400000000001</v>
      </c>
    </row>
    <row r="68" spans="1:6" ht="12.75">
      <c r="A68" s="4" t="s">
        <v>48</v>
      </c>
      <c r="B68" s="10"/>
      <c r="C68" s="10"/>
      <c r="F68" s="33">
        <f>SUM(F59:F67)</f>
        <v>862.9577138352556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573.6</v>
      </c>
      <c r="C71" t="s">
        <v>92</v>
      </c>
      <c r="F71" s="11">
        <v>86</v>
      </c>
    </row>
    <row r="72" spans="1:6" ht="12.75">
      <c r="A72" t="s">
        <v>51</v>
      </c>
      <c r="F72" s="5"/>
    </row>
    <row r="73" spans="1:6" ht="12.75">
      <c r="A73" s="7" t="s">
        <v>52</v>
      </c>
      <c r="F73" s="5"/>
    </row>
    <row r="74" spans="2:6" ht="12.75">
      <c r="B74">
        <v>573.6</v>
      </c>
      <c r="C74" t="s">
        <v>20</v>
      </c>
      <c r="D74" s="11">
        <v>0.63</v>
      </c>
      <c r="E74" t="s">
        <v>21</v>
      </c>
      <c r="F74" s="11">
        <f>B74*D74</f>
        <v>361.368</v>
      </c>
    </row>
    <row r="75" spans="1:6" ht="12.75">
      <c r="A75" s="4" t="s">
        <v>53</v>
      </c>
      <c r="F75" s="33">
        <f>F71+F74</f>
        <v>447.368</v>
      </c>
    </row>
    <row r="76" ht="12.75">
      <c r="F76" s="5"/>
    </row>
    <row r="77" ht="12.75">
      <c r="A77" s="4" t="s">
        <v>54</v>
      </c>
    </row>
    <row r="78" spans="1:6" ht="12.75">
      <c r="A78" s="7" t="s">
        <v>55</v>
      </c>
      <c r="B78" s="7"/>
      <c r="C78" s="7"/>
      <c r="D78" s="7"/>
      <c r="E78" s="7"/>
      <c r="F78" s="7"/>
    </row>
    <row r="79" spans="2:6" ht="12.75">
      <c r="B79">
        <v>573.6</v>
      </c>
      <c r="C79" t="s">
        <v>20</v>
      </c>
      <c r="D79" s="11">
        <v>1.61</v>
      </c>
      <c r="E79" t="s">
        <v>21</v>
      </c>
      <c r="F79" s="11">
        <f>B79*D79</f>
        <v>923.4960000000001</v>
      </c>
    </row>
    <row r="80" spans="1:9" ht="12.75">
      <c r="A80" s="4" t="s">
        <v>56</v>
      </c>
      <c r="F80" s="33">
        <f>SUM(F79)</f>
        <v>923.4960000000001</v>
      </c>
      <c r="G80" s="7"/>
      <c r="H80" s="7"/>
      <c r="I80" s="7"/>
    </row>
    <row r="81" ht="12.75">
      <c r="F81" s="5"/>
    </row>
    <row r="82" spans="1:6" ht="12.75">
      <c r="A82" s="1" t="s">
        <v>57</v>
      </c>
      <c r="B82" s="1"/>
      <c r="F82" s="33">
        <f>F41+F55+F68+F75+F80</f>
        <v>3878.6617138352553</v>
      </c>
    </row>
    <row r="83" ht="12.75">
      <c r="F83" s="5"/>
    </row>
    <row r="84" spans="1:6" ht="12.75">
      <c r="A84" s="1" t="s">
        <v>59</v>
      </c>
      <c r="B84" s="38">
        <v>0.008</v>
      </c>
      <c r="C84" s="1"/>
      <c r="D84" s="1"/>
      <c r="E84" s="1"/>
      <c r="F84" s="33">
        <f>F82*0.8%</f>
        <v>31.029293710682044</v>
      </c>
    </row>
    <row r="85" ht="12.75">
      <c r="F85" s="5"/>
    </row>
    <row r="86" spans="1:6" ht="15">
      <c r="A86" s="12" t="s">
        <v>60</v>
      </c>
      <c r="B86" s="12"/>
      <c r="C86" s="12"/>
      <c r="D86" s="12"/>
      <c r="E86" s="12"/>
      <c r="F86" s="32">
        <f>F82+F84</f>
        <v>3909.6910075459373</v>
      </c>
    </row>
    <row r="87" spans="2:6" ht="12.75">
      <c r="B87" s="39" t="s">
        <v>96</v>
      </c>
      <c r="C87" s="40" t="s">
        <v>97</v>
      </c>
      <c r="D87" s="22" t="s">
        <v>98</v>
      </c>
      <c r="E87" s="22" t="s">
        <v>99</v>
      </c>
      <c r="F87" s="43" t="s">
        <v>103</v>
      </c>
    </row>
    <row r="88" spans="1:6" ht="12.75">
      <c r="A88" s="13"/>
      <c r="B88" s="41">
        <v>40695</v>
      </c>
      <c r="C88" s="42">
        <v>262</v>
      </c>
      <c r="D88" s="23">
        <v>5148</v>
      </c>
      <c r="E88" s="23">
        <v>3910</v>
      </c>
      <c r="F88" s="44">
        <f>C88+D88-E88</f>
        <v>1500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2011-09-19T17:13:29Z</dcterms:modified>
  <cp:category/>
  <cp:version/>
  <cp:contentType/>
  <cp:contentStatus/>
</cp:coreProperties>
</file>