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<sst xmlns="http://schemas.openxmlformats.org/spreadsheetml/2006/main" count="172" uniqueCount="120">
  <si>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</si>
  <si>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</si>
  <si>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</si>
  <si>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</si>
  <si>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</si>
  <si>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</si>
  <si>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</si>
  <si>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</si>
  <si>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</si>
  <si>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</si>
  <si>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</si>
  <si>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</si>
  <si>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</si>
  <si>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</si>
  <si>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</si>
  <si>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</si>
  <si>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</si>
  <si>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</si>
  <si>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</si>
  <si>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</si>
  <si>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</si>
  <si>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</si>
  <si>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</si>
  <si>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</si>
  <si>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</si>
  <si>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</si>
  <si>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</si>
  <si>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</si>
  <si>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</si>
  <si>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</si>
  <si>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</si>
  <si>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</si>
  <si>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</si>
  <si>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</si>
  <si>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</si>
  <si>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</si>
  <si>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</si>
  <si>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</si>
  <si>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</si>
  <si>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</si>
  <si>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</si>
  <si>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</si>
  <si>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</si>
  <si>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</si>
  <si>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</si>
  <si>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</si>
  <si>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</si>
  <si>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</si>
  <si>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</si>
  <si>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</si>
  <si>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</si>
  <si>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</si>
  <si>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</si>
  <si>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</si>
  <si>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</si>
  <si>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</si>
  <si>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</si>
  <si>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</si>
  <si>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</si>
  <si>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</si>
  <si>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</si>
  <si>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</si>
  <si>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</si>
  <si>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</si>
  <si>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</si>
  <si>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</si>
  <si>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</si>
  <si>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</si>
  <si>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</si>
  <si>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</si>
  <si>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</si>
  <si>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</si>
  <si>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</si>
  <si>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</si>
  <si>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</si>
  <si>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</si>
  <si>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</si>
  <si>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</si>
  <si>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</si>
  <si>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</si>
  <si>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</si>
  <si>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</si>
  <si>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</si>
  <si>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</si>
  <si>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</si>
  <si>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</si>
  <si>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</si>
  <si>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</si>
  <si>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</si>
  <si>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</si>
  <si>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</si>
  <si>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</si>
  <si>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</si>
  <si>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</si>
  <si>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</si>
  <si>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</si>
  <si>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</si>
  <si>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</si>
  <si>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</si>
  <si>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</si>
  <si>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</si>
  <si>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</si>
  <si>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</si>
  <si>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(Спарк, Детская школа, ООО Пекарь")</t>
  </si>
  <si>
    <t>1 ставка</t>
  </si>
  <si>
    <t>0,4 ставки</t>
  </si>
  <si>
    <t>ост.на 01.04.</t>
  </si>
  <si>
    <t>март</t>
  </si>
  <si>
    <t xml:space="preserve">                    за март  2011 г.</t>
  </si>
  <si>
    <t>Прочистка канализации</t>
  </si>
  <si>
    <t>Распиловка сучьев</t>
  </si>
  <si>
    <t>Смена ламп (2шт)</t>
  </si>
  <si>
    <t>Лампа</t>
  </si>
  <si>
    <t>2шт</t>
  </si>
  <si>
    <t>Смена патрона (1шт)</t>
  </si>
  <si>
    <t>Патрон</t>
  </si>
  <si>
    <t>1шт</t>
  </si>
  <si>
    <t>Смена эл.провода (3мп)</t>
  </si>
  <si>
    <t>Эл.провод</t>
  </si>
  <si>
    <t>3мп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</si>
</sst>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108</v>
      </c>
    </row>
    <row r="3" spans="2:13" ht="12.75">
      <c r="B3" s="1" t="s">
        <v>1</v>
      </c>
      <c r="C3" s="8" t="s">
        <v>107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3380.9</v>
      </c>
      <c r="F7" t="s">
        <v>93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716.6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1828</v>
      </c>
      <c r="F10" t="s">
        <v>93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2613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282</v>
      </c>
      <c r="F12" t="s">
        <v>93</v>
      </c>
      <c r="J12" s="16"/>
      <c r="K12" s="18" t="s">
        <v>73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35426.35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37791.33</v>
      </c>
      <c r="J17" s="16" t="s">
        <v>81</v>
      </c>
      <c r="K17" s="18" t="s">
        <v>82</v>
      </c>
      <c r="L17" s="23">
        <v>4.65</v>
      </c>
      <c r="M17" s="34">
        <f>L17*81.37*1.262</f>
        <v>477.5035710000001</v>
      </c>
    </row>
    <row r="18" spans="2:13" ht="12.75">
      <c r="B18" t="s">
        <v>12</v>
      </c>
      <c r="F18" s="9">
        <f>F17/F16</f>
        <v>1.0667576535544872</v>
      </c>
      <c r="J18" s="20"/>
      <c r="K18" s="27" t="s">
        <v>83</v>
      </c>
      <c r="L18" s="28">
        <f>SUM(L7:L17)</f>
        <v>20.65</v>
      </c>
      <c r="M18" s="35">
        <f>SUM(M7:M17)</f>
        <v>2120.5266110000002</v>
      </c>
    </row>
    <row r="19" spans="1:11" ht="12.75">
      <c r="A19" t="s">
        <v>103</v>
      </c>
      <c r="F19" s="5">
        <v>1419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39210.33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4.83</v>
      </c>
      <c r="M22" s="34">
        <f aca="true" t="shared" si="0" ref="M22:M34">L22*81.37*1.15*1.262</f>
        <v>570.3857172300001</v>
      </c>
    </row>
    <row r="23" spans="10:13" ht="12.75">
      <c r="J23" s="20">
        <v>2</v>
      </c>
      <c r="K23" s="20" t="s">
        <v>110</v>
      </c>
      <c r="L23" s="25">
        <v>24.08</v>
      </c>
      <c r="M23" s="34">
        <f>L23*81.37*1.262</f>
        <v>2472.7496752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0.14</v>
      </c>
      <c r="M24" s="34">
        <f t="shared" si="0"/>
        <v>16.532919340000003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 t="s">
        <v>114</v>
      </c>
      <c r="L25" s="25">
        <v>0.39</v>
      </c>
      <c r="M25" s="34">
        <f t="shared" si="0"/>
        <v>46.05598959000001</v>
      </c>
    </row>
    <row r="26" spans="1:13" ht="12.75">
      <c r="A26" t="s">
        <v>17</v>
      </c>
      <c r="J26" s="20">
        <v>5</v>
      </c>
      <c r="K26" s="20" t="s">
        <v>117</v>
      </c>
      <c r="L26" s="25">
        <v>0.57</v>
      </c>
      <c r="M26" s="34">
        <f t="shared" si="0"/>
        <v>67.31260016999998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1828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2613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11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105</v>
      </c>
      <c r="J35" s="20"/>
      <c r="K35" s="30" t="s">
        <v>83</v>
      </c>
      <c r="L35" s="28">
        <f>SUM(L22:L34)</f>
        <v>30.009999999999998</v>
      </c>
      <c r="M35" s="35">
        <f>SUM(M22:M34)</f>
        <v>3173.03690153</v>
      </c>
    </row>
    <row r="36" spans="2:11" ht="12.75">
      <c r="B36">
        <v>282</v>
      </c>
      <c r="C36" t="s">
        <v>19</v>
      </c>
      <c r="D36" s="5">
        <v>6.17</v>
      </c>
      <c r="E36" t="s">
        <v>20</v>
      </c>
      <c r="F36" s="5">
        <v>1810.21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3380.9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F41" s="33">
        <f>F25+F36+F40</f>
        <v>7249.43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112</v>
      </c>
      <c r="L43" s="25" t="s">
        <v>113</v>
      </c>
      <c r="M43" s="25">
        <v>11.36</v>
      </c>
    </row>
    <row r="44" spans="1:13" ht="12.75">
      <c r="A44" t="s">
        <v>32</v>
      </c>
      <c r="J44" s="20">
        <v>2</v>
      </c>
      <c r="K44" s="20" t="s">
        <v>115</v>
      </c>
      <c r="L44" s="25" t="s">
        <v>116</v>
      </c>
      <c r="M44" s="25">
        <v>11</v>
      </c>
    </row>
    <row r="45" spans="2:13" ht="12.75">
      <c r="B45">
        <v>3380.9</v>
      </c>
      <c r="C45" t="s">
        <v>93</v>
      </c>
      <c r="D45" s="36"/>
      <c r="E45">
        <v>76.53</v>
      </c>
      <c r="F45" s="11">
        <v>2368</v>
      </c>
      <c r="J45" s="20">
        <v>3</v>
      </c>
      <c r="K45" s="20" t="s">
        <v>118</v>
      </c>
      <c r="L45" s="25" t="s">
        <v>119</v>
      </c>
      <c r="M45" s="25">
        <v>11.4</v>
      </c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3380.9</v>
      </c>
      <c r="C47" t="s">
        <v>93</v>
      </c>
      <c r="D47" s="36"/>
      <c r="E47">
        <v>28.05</v>
      </c>
      <c r="F47" s="11">
        <v>1054</v>
      </c>
      <c r="J47" s="20">
        <v>6</v>
      </c>
      <c r="K47" s="20"/>
      <c r="L47" s="25"/>
      <c r="M47" s="25"/>
    </row>
    <row r="48" spans="1:13" ht="12.75">
      <c r="A48" t="s">
        <v>34</v>
      </c>
      <c r="J48" s="20">
        <v>7</v>
      </c>
      <c r="K48" s="20"/>
      <c r="L48" s="25"/>
      <c r="M48" s="25"/>
    </row>
    <row r="49" spans="2:13" ht="12.75">
      <c r="B49">
        <f>F49/D49</f>
        <v>486</v>
      </c>
      <c r="C49" t="s">
        <v>35</v>
      </c>
      <c r="D49" s="5">
        <v>2.73</v>
      </c>
      <c r="E49" t="s">
        <v>20</v>
      </c>
      <c r="F49" s="5">
        <v>1326.78</v>
      </c>
      <c r="J49" s="20">
        <v>8</v>
      </c>
      <c r="K49" s="20"/>
      <c r="L49" s="25"/>
      <c r="M49" s="25"/>
    </row>
    <row r="50" spans="1:13" ht="12.75">
      <c r="A50" t="s">
        <v>36</v>
      </c>
      <c r="J50" s="20">
        <v>9</v>
      </c>
      <c r="K50" s="20"/>
      <c r="L50" s="25"/>
      <c r="M50" s="25"/>
    </row>
    <row r="51" spans="2:13" ht="12.75">
      <c r="B51">
        <v>716.6</v>
      </c>
      <c r="C51" t="s">
        <v>19</v>
      </c>
      <c r="D51" s="5">
        <v>0.06</v>
      </c>
      <c r="E51" t="s">
        <v>20</v>
      </c>
      <c r="F51" s="11">
        <f>B51*D51</f>
        <v>42.996</v>
      </c>
      <c r="J51" s="20">
        <v>10</v>
      </c>
      <c r="K51" s="20"/>
      <c r="L51" s="25"/>
      <c r="M51" s="25"/>
    </row>
    <row r="52" spans="1:13" ht="12.75">
      <c r="A52" t="s">
        <v>37</v>
      </c>
      <c r="B52">
        <v>3380.9</v>
      </c>
      <c r="C52" t="s">
        <v>19</v>
      </c>
      <c r="D52" s="5">
        <v>0.11</v>
      </c>
      <c r="E52" t="s">
        <v>20</v>
      </c>
      <c r="F52" s="11">
        <f>B52*D52</f>
        <v>371.899</v>
      </c>
      <c r="J52" s="20">
        <v>11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12</v>
      </c>
      <c r="K53" s="20"/>
      <c r="L53" s="25"/>
      <c r="M53" s="25"/>
    </row>
    <row r="54" spans="10:13" ht="12.75">
      <c r="J54" s="20"/>
      <c r="K54" s="20"/>
      <c r="L54" s="32" t="s">
        <v>91</v>
      </c>
      <c r="M54" s="35">
        <f>SUM(M43:M53)</f>
        <v>33.76</v>
      </c>
    </row>
    <row r="55" spans="1:6" ht="12.75">
      <c r="A55" s="4" t="s">
        <v>39</v>
      </c>
      <c r="B55" s="10"/>
      <c r="C55" s="10"/>
      <c r="F55" s="33">
        <f>SUM(F45:F54)</f>
        <v>5163.675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3380.9</v>
      </c>
      <c r="F59" s="37">
        <f>C59/D59*E59</f>
        <v>2320.0916179800874</v>
      </c>
    </row>
    <row r="60" spans="1:6" ht="12.75">
      <c r="A60" t="s">
        <v>42</v>
      </c>
      <c r="C60">
        <v>137133</v>
      </c>
      <c r="D60">
        <v>218626.3</v>
      </c>
      <c r="E60">
        <v>3380.9</v>
      </c>
      <c r="F60" s="37">
        <f>C60/D60*E60</f>
        <v>2120.6641639180652</v>
      </c>
    </row>
    <row r="61" spans="1:6" ht="12.75">
      <c r="A61" t="s">
        <v>43</v>
      </c>
      <c r="F61" s="5">
        <v>3173.04</v>
      </c>
    </row>
    <row r="62" spans="1:6" ht="12.75">
      <c r="A62" t="s">
        <v>100</v>
      </c>
      <c r="F62" s="5"/>
    </row>
    <row r="63" spans="2:6" ht="12.75">
      <c r="B63">
        <v>3380.9</v>
      </c>
      <c r="C63" t="s">
        <v>19</v>
      </c>
      <c r="D63" s="5">
        <v>0.05</v>
      </c>
      <c r="E63" t="s">
        <v>20</v>
      </c>
      <c r="F63" s="11">
        <f>B63*D63</f>
        <v>169.04500000000002</v>
      </c>
    </row>
    <row r="64" spans="1:6" ht="12.75">
      <c r="A64" t="s">
        <v>44</v>
      </c>
      <c r="F64" s="5">
        <v>33.76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3380.9</v>
      </c>
      <c r="C67" t="s">
        <v>19</v>
      </c>
      <c r="D67" s="11">
        <v>0.21</v>
      </c>
      <c r="E67" t="s">
        <v>20</v>
      </c>
      <c r="F67" s="11">
        <f>B67*D67</f>
        <v>709.989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8526.589781898154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3380.9</v>
      </c>
      <c r="C72" t="s">
        <v>93</v>
      </c>
      <c r="F72" s="11">
        <v>507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3380.9</v>
      </c>
      <c r="C75" t="s">
        <v>19</v>
      </c>
      <c r="D75" s="11">
        <v>0.51</v>
      </c>
      <c r="E75" t="s">
        <v>20</v>
      </c>
      <c r="F75" s="11">
        <f>B75*D75</f>
        <v>1724.259</v>
      </c>
    </row>
    <row r="76" spans="1:6" ht="12.75">
      <c r="A76" s="4" t="s">
        <v>52</v>
      </c>
      <c r="F76" s="33">
        <f>F72+F75</f>
        <v>2231.259</v>
      </c>
    </row>
    <row r="77" ht="12.75">
      <c r="F77" s="5"/>
    </row>
    <row r="78" spans="1:6" ht="12.75">
      <c r="A78" s="4" t="s">
        <v>53</v>
      </c>
      <c r="F78" s="5"/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3380.9</v>
      </c>
      <c r="C80" t="s">
        <v>19</v>
      </c>
      <c r="D80" s="11">
        <v>1.82</v>
      </c>
      <c r="E80" t="s">
        <v>20</v>
      </c>
      <c r="F80" s="11">
        <f>B80*D80</f>
        <v>6153.238</v>
      </c>
      <c r="G80" s="7"/>
      <c r="H80" s="7"/>
      <c r="I80" s="7"/>
    </row>
    <row r="81" spans="1:6" ht="12.75">
      <c r="A81" s="4" t="s">
        <v>55</v>
      </c>
      <c r="F81" s="8">
        <f>SUM(F80)</f>
        <v>6153.238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29324.191781898156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234.59353425518526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29558.785316153342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106</v>
      </c>
    </row>
    <row r="89" spans="1:6" ht="12.75">
      <c r="A89" s="13"/>
      <c r="B89" s="42">
        <v>40603</v>
      </c>
      <c r="C89" s="43">
        <v>-50888</v>
      </c>
      <c r="D89" s="23">
        <v>39210</v>
      </c>
      <c r="E89" s="23">
        <v>29559</v>
      </c>
      <c r="F89" s="45">
        <f>C89+D89-E89</f>
        <v>-41237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2011-05-24T16:59:20Z</dcterms:modified>
  <cp:category/>
  <cp:version/>
  <cp:contentType/>
  <cp:contentStatus/>
</cp:coreProperties>
</file>