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<sst xmlns="http://schemas.openxmlformats.org/spreadsheetml/2006/main" count="164" uniqueCount="122">
  <si>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</si>
  <si>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</si>
  <si>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</si>
  <si>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</si>
  <si>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</si>
  <si>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</si>
  <si>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</si>
  <si>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</si>
  <si>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</si>
  <si>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</si>
  <si>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</si>
  <si>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</si>
  <si>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</si>
  <si>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</si>
  <si>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</si>
  <si>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</si>
  <si>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</si>
  <si>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</si>
  <si>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</si>
  <si>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</si>
  <si>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</si>
  <si>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</si>
  <si>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</si>
  <si>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</si>
  <si>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</si>
  <si>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</si>
  <si>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</si>
  <si>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</si>
  <si>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</si>
  <si>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</si>
  <si>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</si>
  <si>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</si>
  <si>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</si>
  <si>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</si>
  <si>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</si>
  <si>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</si>
  <si>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</si>
  <si>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</si>
  <si>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</si>
  <si>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</si>
  <si>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</si>
  <si>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</si>
  <si>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</si>
  <si>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</si>
  <si>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</si>
  <si>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</si>
  <si>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</si>
  <si>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</si>
  <si>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</si>
  <si>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</si>
  <si>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</si>
  <si>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</si>
  <si>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</si>
  <si>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</si>
  <si>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</si>
  <si>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</si>
  <si>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</si>
  <si>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</si>
  <si>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</si>
  <si>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</si>
  <si>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</si>
  <si>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</si>
  <si>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</si>
  <si>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</si>
  <si>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</si>
  <si>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</si>
  <si>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</si>
  <si>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</si>
  <si>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</si>
  <si>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</si>
  <si>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</si>
  <si>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</si>
  <si>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</si>
  <si>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</si>
  <si>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</si>
  <si>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</si>
  <si>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</si>
  <si>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</si>
  <si>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</si>
  <si>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</si>
  <si>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</si>
  <si>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</si>
  <si>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</si>
  <si>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</si>
  <si>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</si>
  <si>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</si>
  <si>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</si>
  <si>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</si>
  <si>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</si>
  <si>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</si>
  <si>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</si>
  <si>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</si>
  <si>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</si>
  <si>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</si>
  <si>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</si>
  <si>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</si>
  <si>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</si>
  <si>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</si>
  <si>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</si>
  <si>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</si>
  <si>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</si>
  <si>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</si>
  <si>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</si>
  <si>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0,9 ставки</t>
  </si>
  <si>
    <t>0,6 ставки</t>
  </si>
  <si>
    <t>ост.на 01.06.</t>
  </si>
  <si>
    <t>май</t>
  </si>
  <si>
    <t xml:space="preserve">                    за май  2011 г.</t>
  </si>
  <si>
    <t>Смена ламп (4шт)</t>
  </si>
  <si>
    <t>Лампа</t>
  </si>
  <si>
    <t>4шт</t>
  </si>
  <si>
    <t>Ремонт эл.щита со сменой автомата (1шт)</t>
  </si>
  <si>
    <t>АЗС 16</t>
  </si>
  <si>
    <t>3шт</t>
  </si>
  <si>
    <t>ВН 32</t>
  </si>
  <si>
    <t>2шт</t>
  </si>
  <si>
    <t>Прокладка эл.провода (5мп)</t>
  </si>
  <si>
    <t>Эл.провод</t>
  </si>
  <si>
    <t>5мп</t>
  </si>
  <si>
    <t>Смена розеток (1шт)</t>
  </si>
  <si>
    <t>Розетка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</si>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</sst>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107</v>
      </c>
    </row>
    <row r="3" spans="2:13" ht="12.75">
      <c r="B3" s="1" t="s">
        <v>1</v>
      </c>
      <c r="C3" s="8" t="s">
        <v>106</v>
      </c>
      <c r="D3" s="1" t="s">
        <v>101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2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3</v>
      </c>
      <c r="E7">
        <v>3505.3</v>
      </c>
      <c r="F7" t="s">
        <v>90</v>
      </c>
      <c r="J7" s="15"/>
      <c r="K7" s="15" t="s">
        <v>67</v>
      </c>
      <c r="L7" s="21">
        <v>6</v>
      </c>
      <c r="M7" s="33">
        <f>L7*81.37*1.262</f>
        <v>616.13364</v>
      </c>
    </row>
    <row r="8" spans="1:13" ht="12.75">
      <c r="A8" t="s">
        <v>4</v>
      </c>
      <c r="E8">
        <v>944.7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69</v>
      </c>
      <c r="L9" s="21"/>
      <c r="M9" s="33"/>
    </row>
    <row r="10" spans="1:13" ht="12.75">
      <c r="A10" t="s">
        <v>6</v>
      </c>
      <c r="E10">
        <v>905.8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2143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8</v>
      </c>
      <c r="E12">
        <v>498</v>
      </c>
      <c r="F12" t="s">
        <v>90</v>
      </c>
      <c r="J12" s="16"/>
      <c r="K12" s="18" t="s">
        <v>71</v>
      </c>
      <c r="L12" s="23">
        <v>3</v>
      </c>
      <c r="M12" s="33">
        <f>L12*81.37*1.262</f>
        <v>308.06682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36687.88</v>
      </c>
      <c r="J16" s="15" t="s">
        <v>77</v>
      </c>
      <c r="K16" s="26" t="s">
        <v>78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35893.36</v>
      </c>
      <c r="J17" s="16" t="s">
        <v>79</v>
      </c>
      <c r="K17" s="18" t="s">
        <v>80</v>
      </c>
      <c r="L17" s="23">
        <v>5.44</v>
      </c>
      <c r="M17" s="33">
        <f>L17*81.37*1.262</f>
        <v>558.6278336000001</v>
      </c>
    </row>
    <row r="18" spans="2:13" ht="12.75">
      <c r="B18" t="s">
        <v>12</v>
      </c>
      <c r="F18" s="9">
        <f>F17/F16</f>
        <v>0.9783438018222913</v>
      </c>
      <c r="J18" s="20"/>
      <c r="K18" s="27" t="s">
        <v>81</v>
      </c>
      <c r="L18" s="28">
        <f>SUM(L7:L17)</f>
        <v>18.44</v>
      </c>
      <c r="M18" s="34">
        <f>SUM(M7:M17)</f>
        <v>1893.5840536</v>
      </c>
    </row>
    <row r="19" spans="1:11" ht="12.75">
      <c r="A19" t="s">
        <v>102</v>
      </c>
      <c r="F19" s="5">
        <v>120</v>
      </c>
      <c r="K19" s="1" t="s">
        <v>82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36013.36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14</v>
      </c>
      <c r="C22" s="1"/>
      <c r="J22" s="20">
        <v>1</v>
      </c>
      <c r="K22" s="20" t="s">
        <v>108</v>
      </c>
      <c r="L22" s="25">
        <v>0.28</v>
      </c>
      <c r="M22" s="33">
        <f>L22*81.37*1.15*1.262</f>
        <v>33.065838680000006</v>
      </c>
    </row>
    <row r="23" spans="10:13" ht="12.75">
      <c r="J23" s="20">
        <v>2</v>
      </c>
      <c r="K23" s="20" t="s">
        <v>111</v>
      </c>
      <c r="L23" s="25">
        <v>4.83</v>
      </c>
      <c r="M23" s="33">
        <f aca="true" t="shared" si="0" ref="M23:M28">L23*81.37*1.15*1.262</f>
        <v>570.3857172300001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116</v>
      </c>
      <c r="L24" s="25">
        <v>0.95</v>
      </c>
      <c r="M24" s="33">
        <f t="shared" si="0"/>
        <v>112.18766695000001</v>
      </c>
    </row>
    <row r="25" spans="1:13" ht="12.75">
      <c r="A25" t="s">
        <v>16</v>
      </c>
      <c r="D25" t="s">
        <v>103</v>
      </c>
      <c r="F25" s="11">
        <v>4895.3</v>
      </c>
      <c r="J25" s="20">
        <v>4</v>
      </c>
      <c r="K25" s="20" t="s">
        <v>119</v>
      </c>
      <c r="L25" s="25">
        <v>0.24</v>
      </c>
      <c r="M25" s="33">
        <f t="shared" si="0"/>
        <v>28.342147439999998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/>
      <c r="K29" s="30" t="s">
        <v>81</v>
      </c>
      <c r="L29" s="28">
        <f>SUM(L22:L28)</f>
        <v>6.300000000000001</v>
      </c>
      <c r="M29" s="34">
        <f>SUM(M22:M28)</f>
        <v>743.9813703</v>
      </c>
    </row>
    <row r="30" spans="1:11" ht="12.75">
      <c r="A30" t="s">
        <v>23</v>
      </c>
      <c r="K30" s="1" t="s">
        <v>85</v>
      </c>
    </row>
    <row r="31" spans="1:13" ht="12.75">
      <c r="A31" s="5" t="s">
        <v>24</v>
      </c>
      <c r="B31">
        <v>905.8</v>
      </c>
      <c r="C31" t="s">
        <v>19</v>
      </c>
      <c r="D31" s="11">
        <v>2.3</v>
      </c>
      <c r="E31" t="s">
        <v>20</v>
      </c>
      <c r="F31" s="5">
        <v>0</v>
      </c>
      <c r="J31" s="22" t="s">
        <v>58</v>
      </c>
      <c r="K31" s="22"/>
      <c r="L31" s="22" t="s">
        <v>86</v>
      </c>
      <c r="M31" s="22" t="s">
        <v>64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3" t="s">
        <v>59</v>
      </c>
      <c r="K32" s="23" t="s">
        <v>60</v>
      </c>
      <c r="L32" s="23"/>
      <c r="M32" s="23" t="s">
        <v>87</v>
      </c>
    </row>
    <row r="33" spans="1:13" ht="12.75">
      <c r="A33" s="5" t="s">
        <v>26</v>
      </c>
      <c r="B33">
        <v>2143</v>
      </c>
      <c r="C33" t="s">
        <v>19</v>
      </c>
      <c r="D33" s="5">
        <v>0.42</v>
      </c>
      <c r="E33" t="s">
        <v>20</v>
      </c>
      <c r="F33" s="5">
        <v>0</v>
      </c>
      <c r="J33" s="20">
        <v>1</v>
      </c>
      <c r="K33" s="20" t="s">
        <v>109</v>
      </c>
      <c r="L33" s="25" t="s">
        <v>110</v>
      </c>
      <c r="M33" s="25">
        <v>22.72</v>
      </c>
    </row>
    <row r="34" spans="10:13" ht="12.75">
      <c r="J34" s="20">
        <v>2</v>
      </c>
      <c r="K34" s="20" t="s">
        <v>112</v>
      </c>
      <c r="L34" s="25" t="s">
        <v>113</v>
      </c>
      <c r="M34" s="25">
        <v>92.55</v>
      </c>
    </row>
    <row r="35" spans="1:13" ht="12.75">
      <c r="A35" s="6" t="s">
        <v>27</v>
      </c>
      <c r="D35" t="s">
        <v>104</v>
      </c>
      <c r="J35" s="20">
        <v>3</v>
      </c>
      <c r="K35" s="20" t="s">
        <v>114</v>
      </c>
      <c r="L35" s="25" t="s">
        <v>115</v>
      </c>
      <c r="M35" s="25">
        <v>115.08</v>
      </c>
    </row>
    <row r="36" spans="2:13" ht="12.75">
      <c r="B36">
        <v>498</v>
      </c>
      <c r="C36" t="s">
        <v>19</v>
      </c>
      <c r="D36" s="5">
        <v>6.17</v>
      </c>
      <c r="E36" t="s">
        <v>20</v>
      </c>
      <c r="F36" s="5">
        <v>2715.32</v>
      </c>
      <c r="J36" s="20">
        <v>4</v>
      </c>
      <c r="K36" s="20" t="s">
        <v>117</v>
      </c>
      <c r="L36" s="25" t="s">
        <v>118</v>
      </c>
      <c r="M36" s="25">
        <v>19</v>
      </c>
    </row>
    <row r="37" spans="10:13" ht="12.75">
      <c r="J37" s="20">
        <v>5</v>
      </c>
      <c r="K37" s="20" t="s">
        <v>120</v>
      </c>
      <c r="L37" s="25" t="s">
        <v>121</v>
      </c>
      <c r="M37" s="25">
        <v>34.5</v>
      </c>
    </row>
    <row r="38" spans="1:13" ht="12.75">
      <c r="A38" t="s">
        <v>28</v>
      </c>
      <c r="J38" s="20">
        <v>6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7</v>
      </c>
      <c r="K39" s="20"/>
      <c r="L39" s="25"/>
      <c r="M39" s="25"/>
    </row>
    <row r="40" spans="2:13" ht="12.75">
      <c r="B40">
        <v>3505.3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8</v>
      </c>
      <c r="K40" s="20"/>
      <c r="L40" s="25"/>
      <c r="M40" s="25"/>
    </row>
    <row r="41" spans="1:13" ht="12.75">
      <c r="A41" s="4" t="s">
        <v>55</v>
      </c>
      <c r="B41" s="1"/>
      <c r="C41" s="1"/>
      <c r="F41" s="32">
        <f>F25+F36+F40</f>
        <v>7610.620000000001</v>
      </c>
      <c r="J41" s="20">
        <v>9</v>
      </c>
      <c r="K41" s="20"/>
      <c r="L41" s="25"/>
      <c r="M41" s="25"/>
    </row>
    <row r="42" spans="1:13" ht="12.75">
      <c r="A42" s="4" t="s">
        <v>31</v>
      </c>
      <c r="J42" s="20">
        <v>10</v>
      </c>
      <c r="K42" s="20"/>
      <c r="L42" s="25"/>
      <c r="M42" s="25"/>
    </row>
    <row r="43" spans="10:13" ht="12.75">
      <c r="J43" s="20">
        <v>11</v>
      </c>
      <c r="K43" s="20"/>
      <c r="L43" s="25"/>
      <c r="M43" s="25"/>
    </row>
    <row r="44" spans="1:13" ht="12.75">
      <c r="A44" t="s">
        <v>32</v>
      </c>
      <c r="J44" s="20">
        <v>12</v>
      </c>
      <c r="K44" s="20"/>
      <c r="L44" s="25"/>
      <c r="M44" s="25"/>
    </row>
    <row r="45" spans="2:13" ht="12.75">
      <c r="B45">
        <v>3505.3</v>
      </c>
      <c r="C45" t="s">
        <v>90</v>
      </c>
      <c r="D45" s="35"/>
      <c r="E45">
        <v>76.53</v>
      </c>
      <c r="F45" s="11">
        <v>2444</v>
      </c>
      <c r="J45" s="20"/>
      <c r="K45" s="20"/>
      <c r="L45" s="31" t="s">
        <v>88</v>
      </c>
      <c r="M45" s="34">
        <f>SUM(M33:M44)</f>
        <v>283.85</v>
      </c>
    </row>
    <row r="46" ht="12.75">
      <c r="A46" t="s">
        <v>33</v>
      </c>
    </row>
    <row r="47" spans="2:6" ht="12.75">
      <c r="B47">
        <v>3505.3</v>
      </c>
      <c r="C47" t="s">
        <v>90</v>
      </c>
      <c r="D47" s="35"/>
      <c r="E47">
        <v>28.05</v>
      </c>
      <c r="F47" s="11">
        <v>948</v>
      </c>
    </row>
    <row r="48" ht="12.75">
      <c r="A48" t="s">
        <v>34</v>
      </c>
    </row>
    <row r="49" spans="2:6" ht="12.75">
      <c r="B49" s="45">
        <f>F49/D49</f>
        <v>380.00000000000006</v>
      </c>
      <c r="C49" t="s">
        <v>35</v>
      </c>
      <c r="D49" s="5">
        <v>2.73</v>
      </c>
      <c r="E49" t="s">
        <v>20</v>
      </c>
      <c r="F49" s="5">
        <v>1037.4</v>
      </c>
    </row>
    <row r="50" ht="12.75">
      <c r="A50" t="s">
        <v>36</v>
      </c>
    </row>
    <row r="51" spans="2:6" ht="12.75">
      <c r="B51">
        <v>944.7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3505.3</v>
      </c>
      <c r="C52" t="s">
        <v>90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4"/>
      <c r="C55" s="10"/>
      <c r="F55" s="32">
        <f>SUM(F45:F54)</f>
        <v>4429.4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3505.3</v>
      </c>
      <c r="F59" s="36">
        <f>C59/D59*E59</f>
        <v>2389.240235176903</v>
      </c>
    </row>
    <row r="60" spans="1:6" ht="12.75">
      <c r="A60" t="s">
        <v>42</v>
      </c>
      <c r="C60">
        <v>118433</v>
      </c>
      <c r="D60">
        <v>219205.2</v>
      </c>
      <c r="E60">
        <v>3505.3</v>
      </c>
      <c r="F60" s="36">
        <f>C60/D60*E60</f>
        <v>1893.8565093346324</v>
      </c>
    </row>
    <row r="61" spans="1:6" ht="12.75">
      <c r="A61" t="s">
        <v>43</v>
      </c>
      <c r="F61" s="5">
        <v>743.98</v>
      </c>
    </row>
    <row r="62" spans="1:6" ht="12.75">
      <c r="A62" t="s">
        <v>100</v>
      </c>
      <c r="F62" s="5"/>
    </row>
    <row r="63" spans="2:6" ht="12.75">
      <c r="B63">
        <v>3505.3</v>
      </c>
      <c r="C63" t="s">
        <v>19</v>
      </c>
      <c r="D63" s="5">
        <v>0.05</v>
      </c>
      <c r="E63" t="s">
        <v>20</v>
      </c>
      <c r="F63" s="11">
        <f>B63*D63</f>
        <v>175.26500000000001</v>
      </c>
    </row>
    <row r="64" spans="1:6" ht="12.75">
      <c r="A64" t="s">
        <v>44</v>
      </c>
      <c r="F64" s="5">
        <v>283.85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3505.3</v>
      </c>
      <c r="C67" t="s">
        <v>19</v>
      </c>
      <c r="D67" s="11">
        <v>0.21</v>
      </c>
      <c r="E67" t="s">
        <v>20</v>
      </c>
      <c r="F67" s="11">
        <f>B67*D67</f>
        <v>736.113</v>
      </c>
    </row>
    <row r="68" spans="1:6" ht="12.75">
      <c r="A68" s="4" t="s">
        <v>97</v>
      </c>
      <c r="B68" s="4"/>
      <c r="C68" s="10"/>
      <c r="F68" s="32">
        <f>SUM(F59:F67)</f>
        <v>6222.304744511535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3505.3</v>
      </c>
      <c r="C71" t="s">
        <v>90</v>
      </c>
      <c r="F71" s="11">
        <v>561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3505.3</v>
      </c>
      <c r="C74" t="s">
        <v>98</v>
      </c>
      <c r="D74" s="11">
        <v>0.5</v>
      </c>
      <c r="F74" s="11">
        <f>B74*D74</f>
        <v>1752.65</v>
      </c>
    </row>
    <row r="75" spans="1:6" ht="12.75">
      <c r="A75" s="4" t="s">
        <v>50</v>
      </c>
      <c r="F75" s="32">
        <f>F71+F74</f>
        <v>2313.65</v>
      </c>
    </row>
    <row r="76" ht="12.75">
      <c r="F76" s="5"/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3505.3</v>
      </c>
      <c r="C79" t="s">
        <v>98</v>
      </c>
      <c r="D79" s="11">
        <v>1.21</v>
      </c>
      <c r="F79" s="11">
        <f>B79*D79</f>
        <v>4241.4130000000005</v>
      </c>
    </row>
    <row r="80" spans="1:9" ht="12.75">
      <c r="A80" s="4" t="s">
        <v>53</v>
      </c>
      <c r="F80" s="8">
        <f>SUM(F79)</f>
        <v>4241.4130000000005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24817.387744511536</v>
      </c>
    </row>
    <row r="83" ht="12.75">
      <c r="F83" s="5"/>
    </row>
    <row r="84" spans="1:6" ht="12.75">
      <c r="A84" s="1" t="s">
        <v>56</v>
      </c>
      <c r="B84" s="38">
        <v>0.008</v>
      </c>
      <c r="C84" s="1"/>
      <c r="D84" s="1"/>
      <c r="E84" s="1"/>
      <c r="F84" s="32">
        <f>F82*0.8%</f>
        <v>198.53910195609228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7">
        <f>F82+F84</f>
        <v>25015.926846467628</v>
      </c>
    </row>
    <row r="87" spans="2:6" ht="12.75">
      <c r="B87" s="39" t="s">
        <v>93</v>
      </c>
      <c r="C87" s="40" t="s">
        <v>94</v>
      </c>
      <c r="D87" s="22" t="s">
        <v>95</v>
      </c>
      <c r="E87" s="22" t="s">
        <v>96</v>
      </c>
      <c r="F87" s="44" t="s">
        <v>105</v>
      </c>
    </row>
    <row r="88" spans="1:6" ht="12.75">
      <c r="A88" s="13"/>
      <c r="B88" s="41">
        <v>40664</v>
      </c>
      <c r="C88" s="42">
        <v>107629</v>
      </c>
      <c r="D88" s="23">
        <v>36013</v>
      </c>
      <c r="E88" s="23">
        <v>25016</v>
      </c>
      <c r="F88" s="43">
        <f>C88+D88-E88</f>
        <v>118626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2011-07-23T12:11:37Z</dcterms:modified>
  <cp:category/>
  <cp:version/>
  <cp:contentType/>
  <cp:contentStatus/>
</cp:coreProperties>
</file>